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firstSheet="6" activeTab="6"/>
  </bookViews>
  <sheets>
    <sheet name="NOVEMBER 2015" sheetId="1" state="hidden" r:id="rId1"/>
    <sheet name="NOVEMBER INCOME STATEMENT" sheetId="2" state="hidden" r:id="rId2"/>
    <sheet name="DECEMBER 2015" sheetId="3" state="hidden" r:id="rId3"/>
    <sheet name="DEC INCOME STATEMENT" sheetId="4" state="hidden" r:id="rId4"/>
    <sheet name="JANUARY 2016" sheetId="5" state="hidden" r:id="rId5"/>
    <sheet name="JAN. INCOME STATEMENT" sheetId="6" state="hidden" r:id="rId6"/>
    <sheet name="FEBRUARY 2016" sheetId="7" r:id="rId7"/>
    <sheet name="FEB. INCOME STATEMENT" sheetId="8" state="hidden" r:id="rId8"/>
  </sheets>
  <calcPr calcId="125725"/>
</workbook>
</file>

<file path=xl/calcChain.xml><?xml version="1.0" encoding="utf-8"?>
<calcChain xmlns="http://schemas.openxmlformats.org/spreadsheetml/2006/main">
  <c r="C9" i="7"/>
  <c r="C10"/>
  <c r="C11"/>
  <c r="C12"/>
  <c r="C8"/>
  <c r="C7"/>
  <c r="D186" i="8"/>
  <c r="D189"/>
  <c r="D188"/>
  <c r="D187"/>
  <c r="D185"/>
  <c r="D184"/>
  <c r="D183"/>
  <c r="C13" i="7"/>
  <c r="C12" i="5"/>
  <c r="C11"/>
  <c r="C10"/>
  <c r="C9"/>
  <c r="C8"/>
  <c r="C7"/>
  <c r="D185" i="6"/>
  <c r="D160"/>
  <c r="D188"/>
  <c r="D187"/>
  <c r="D186"/>
  <c r="D184"/>
  <c r="D183"/>
  <c r="D182"/>
  <c r="C13" i="5"/>
  <c r="C12" i="3"/>
  <c r="C11"/>
  <c r="C10"/>
  <c r="C9"/>
  <c r="C8"/>
  <c r="C7"/>
  <c r="D185" i="4"/>
  <c r="D161"/>
  <c r="D189"/>
  <c r="D188"/>
  <c r="D187"/>
  <c r="D186"/>
  <c r="D184"/>
  <c r="D183"/>
  <c r="D182"/>
  <c r="C13" i="3"/>
  <c r="C13" i="1"/>
  <c r="D13" s="1"/>
  <c r="C12"/>
  <c r="D12" s="1"/>
  <c r="C11"/>
  <c r="D11" s="1"/>
  <c r="C10"/>
  <c r="D10" s="1"/>
  <c r="C9"/>
  <c r="D9" s="1"/>
  <c r="C8"/>
  <c r="D8" s="1"/>
  <c r="C7"/>
  <c r="D7" s="1"/>
  <c r="D192" i="2"/>
  <c r="D191"/>
  <c r="D190"/>
  <c r="D189"/>
  <c r="D188"/>
  <c r="D187"/>
  <c r="D186"/>
  <c r="D193" s="1"/>
  <c r="D161"/>
  <c r="C14" i="5" l="1"/>
  <c r="D9" i="3"/>
  <c r="D9" i="5" s="1"/>
  <c r="D9" i="7" s="1"/>
  <c r="D11" i="3"/>
  <c r="D11" i="5" s="1"/>
  <c r="D11" i="7" s="1"/>
  <c r="D13" i="3"/>
  <c r="D13" i="5" s="1"/>
  <c r="D13" i="7" s="1"/>
  <c r="D8" i="3"/>
  <c r="D8" i="5" s="1"/>
  <c r="D10" i="3"/>
  <c r="D10" i="5" s="1"/>
  <c r="D10" i="7" s="1"/>
  <c r="D12" i="3"/>
  <c r="D12" i="5" s="1"/>
  <c r="D12" i="7" s="1"/>
  <c r="D7" i="3"/>
  <c r="D7" i="5" s="1"/>
  <c r="D7" i="7" s="1"/>
  <c r="D14" i="1"/>
  <c r="C14"/>
  <c r="D8" i="7"/>
  <c r="D14" s="1"/>
  <c r="C14"/>
  <c r="D190" i="8"/>
  <c r="D189" i="6"/>
  <c r="D14" i="5"/>
  <c r="D14" i="3"/>
  <c r="C14"/>
</calcChain>
</file>

<file path=xl/sharedStrings.xml><?xml version="1.0" encoding="utf-8"?>
<sst xmlns="http://schemas.openxmlformats.org/spreadsheetml/2006/main" count="556" uniqueCount="119">
  <si>
    <t>Wayne General Hospital</t>
  </si>
  <si>
    <t>Expenses by Functional Catgory</t>
  </si>
  <si>
    <t>Consolidated Operating Expenses</t>
  </si>
  <si>
    <t>For the Month of November 2015</t>
  </si>
  <si>
    <t>Classification</t>
  </si>
  <si>
    <t>Current Month</t>
  </si>
  <si>
    <t>Year to Date</t>
  </si>
  <si>
    <t>Salaries, wages, and employee benefits</t>
  </si>
  <si>
    <t>Supplies</t>
  </si>
  <si>
    <t>Contractual Services</t>
  </si>
  <si>
    <t>Repairs, maintenance, and other</t>
  </si>
  <si>
    <t>Insurance</t>
  </si>
  <si>
    <t>Lease and rental</t>
  </si>
  <si>
    <t>Depreciation and amortization</t>
  </si>
  <si>
    <t>Total Operating Expenses</t>
  </si>
  <si>
    <t>Wayne</t>
  </si>
  <si>
    <t>General Hospital</t>
  </si>
  <si>
    <t>SUMMAR</t>
  </si>
  <si>
    <t>Y INCOME STATEMENT</t>
  </si>
  <si>
    <t>Application Code : GL</t>
  </si>
  <si>
    <t>User Login Name:skelly</t>
  </si>
  <si>
    <t>Th</t>
  </si>
  <si>
    <t>rough Nov 2015</t>
  </si>
  <si>
    <t>Curr Period</t>
  </si>
  <si>
    <t>Last Year</t>
  </si>
  <si>
    <t>Year-To-Date</t>
  </si>
  <si>
    <t>Description</t>
  </si>
  <si>
    <t>Amount</t>
  </si>
  <si>
    <t>Period Amt</t>
  </si>
  <si>
    <t>This Year</t>
  </si>
  <si>
    <t>Routine Room and Care</t>
  </si>
  <si>
    <t>Ancillary - Inpatients</t>
  </si>
  <si>
    <t>Ancillary - Outpatients</t>
  </si>
  <si>
    <t>Home Health Agency</t>
  </si>
  <si>
    <t>Hospice</t>
  </si>
  <si>
    <t>Wood Clinic RHC Revenue</t>
  </si>
  <si>
    <t>Family Medicine - Revenue</t>
  </si>
  <si>
    <t>Hendricks Surgical Clinic Rev.</t>
  </si>
  <si>
    <t>---------------</t>
  </si>
  <si>
    <t>----------------</t>
  </si>
  <si>
    <t>Patient Service Revenue</t>
  </si>
  <si>
    <t>Less: Revenue Adjustments</t>
  </si>
  <si>
    <t>Net Patient Revenue</t>
  </si>
  <si>
    <t>Total Other Revenue</t>
  </si>
  <si>
    <t>TOTAL OPERATING REV</t>
  </si>
  <si>
    <t>OPERATING EXPENSES</t>
  </si>
  <si>
    <t>Hospital and HHA Salaries</t>
  </si>
  <si>
    <t>Wood Clinic Salaries</t>
  </si>
  <si>
    <t>Family Medicine Salaries</t>
  </si>
  <si>
    <t>Hendricks Surgical Cl. Wages</t>
  </si>
  <si>
    <t>Pain Clinic Salaries</t>
  </si>
  <si>
    <t>Total FICA</t>
  </si>
  <si>
    <t>Total Fringe Benefits</t>
  </si>
  <si>
    <t>Pathologist Fees</t>
  </si>
  <si>
    <t>Blood Bank - Blood Bank Serv</t>
  </si>
  <si>
    <t>EKG Fees</t>
  </si>
  <si>
    <t>MRI Fees</t>
  </si>
  <si>
    <t>Linen Service Fees</t>
  </si>
  <si>
    <t>Auditing</t>
  </si>
  <si>
    <t>Legal Fees</t>
  </si>
  <si>
    <t>Collection Agency</t>
  </si>
  <si>
    <t>Fees - All Others</t>
  </si>
  <si>
    <t>Pharmacy - Supplies</t>
  </si>
  <si>
    <t>Home Health - Supplies</t>
  </si>
  <si>
    <t>Wood Clinic Supplies</t>
  </si>
  <si>
    <t>Family Medicine - Supplies</t>
  </si>
  <si>
    <t>Hendricks Surgical Cl. Supply</t>
  </si>
  <si>
    <t>All Other Dept - Supply Costs</t>
  </si>
  <si>
    <t>Home Health - Pharm Supplies</t>
  </si>
  <si>
    <t>Wood Clinic - Pharm Supplies</t>
  </si>
  <si>
    <t>Family Medicine - Pharm Supply</t>
  </si>
  <si>
    <t>HSC Pharmacy Supply</t>
  </si>
  <si>
    <t>Pain Clinic Pharmacy Supply</t>
  </si>
  <si>
    <t>Ancillary Pharmacy Supplies</t>
  </si>
  <si>
    <t>Non Chargeable Supply Cost</t>
  </si>
  <si>
    <t>Departmental Office Supplies</t>
  </si>
  <si>
    <t>Students</t>
  </si>
  <si>
    <t>Expenses</t>
  </si>
  <si>
    <t>Continuing Education</t>
  </si>
  <si>
    <t>Equipment Maintenance</t>
  </si>
  <si>
    <t>Rentals</t>
  </si>
  <si>
    <t>Utilities - Electricity</t>
  </si>
  <si>
    <t>Utilities - Gas</t>
  </si>
  <si>
    <t>Utilities - Water</t>
  </si>
  <si>
    <t>Utilities - TV Cable</t>
  </si>
  <si>
    <t>Utilities - Telephone</t>
  </si>
  <si>
    <t>Depreciation</t>
  </si>
  <si>
    <t>Ambulance - Insurance</t>
  </si>
  <si>
    <t>Property Insurance</t>
  </si>
  <si>
    <t>Director's &amp; Officers Ins</t>
  </si>
  <si>
    <t>Professional Liability Ins</t>
  </si>
  <si>
    <t>Workman's Compensation</t>
  </si>
  <si>
    <t>Physician Recruitment</t>
  </si>
  <si>
    <t>Administration - Board</t>
  </si>
  <si>
    <t>Administration - Accreditation</t>
  </si>
  <si>
    <t>Administration - MHA Fees</t>
  </si>
  <si>
    <t>Administration - Public Rel.</t>
  </si>
  <si>
    <t>Operating Expense</t>
  </si>
  <si>
    <t>Profit/Loss fm Opera</t>
  </si>
  <si>
    <t>Non-Operating Revenue</t>
  </si>
  <si>
    <t>Less: Non-Op Expense</t>
  </si>
  <si>
    <t>Profit/Loss fm Non-Op</t>
  </si>
  <si>
    <t>Excess Rev over Exp</t>
  </si>
  <si>
    <t>===============</t>
  </si>
  <si>
    <t>================</t>
  </si>
  <si>
    <t>KEY</t>
  </si>
  <si>
    <t>SALARIES, WAGES, AND EMPLOYEE BENEFITS</t>
  </si>
  <si>
    <t>SUPPLIES</t>
  </si>
  <si>
    <t>CONTRACTUAL SERVICES</t>
  </si>
  <si>
    <t>REPAIRS, MAINTENANCE, AND OTHERS</t>
  </si>
  <si>
    <t>INSURANCE</t>
  </si>
  <si>
    <t>LEASE AND RENTAL</t>
  </si>
  <si>
    <t>DEPRECIATION AND AMORTIZATION</t>
  </si>
  <si>
    <t>rough Dec 2015</t>
  </si>
  <si>
    <t>For the Month of December 2015</t>
  </si>
  <si>
    <t>For the Month of January 2016</t>
  </si>
  <si>
    <t>rough Jan 2016</t>
  </si>
  <si>
    <t>For the Month of February 2016</t>
  </si>
  <si>
    <t>rough Feb 2016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</si>
</sst>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\/dd\/yy"/>
    <numFmt numFmtId="165" formatCode="hh\:mm\ "/>
    <numFmt numFmtId="166" formatCode="_(* #,##0_);_(* \(#,##0\);_(* &quot;-&quot;??_);_(@_)"/>
    <numFmt numFmtId="167" formatCode="_(&quot;$&quot;* #,##0_);_(&quot;$&quot;* \(#,##0\);_(&quot;$&quot;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indexed="8"/>
      <name val="Courier New"/>
      <family val="3"/>
    </font>
    <font>
      <sz val="10"/>
      <color indexed="8"/>
      <name val="Arial"/>
      <family val="2"/>
    </font>
    <font>
      <u val="singleAccounting"/>
      <sz val="10"/>
      <color indexed="8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right" vertical="top"/>
    </xf>
    <xf numFmtId="165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/>
    </xf>
    <xf numFmtId="2" fontId="4" fillId="0" borderId="0" xfId="0" applyNumberFormat="1" applyFont="1" applyAlignment="1">
      <alignment vertical="top" wrapText="1"/>
    </xf>
    <xf numFmtId="0" fontId="5" fillId="0" borderId="0" xfId="0" applyFont="1" applyAlignment="1">
      <alignment vertical="top"/>
    </xf>
    <xf numFmtId="43" fontId="0" fillId="0" borderId="0" xfId="1" applyFont="1" applyAlignment="1">
      <alignment vertical="top"/>
    </xf>
    <xf numFmtId="43" fontId="0" fillId="0" borderId="0" xfId="0" applyNumberFormat="1" applyAlignment="1">
      <alignment vertical="top"/>
    </xf>
    <xf numFmtId="43" fontId="6" fillId="0" borderId="2" xfId="1" applyFont="1" applyBorder="1" applyAlignment="1">
      <alignment vertical="top"/>
    </xf>
    <xf numFmtId="166" fontId="0" fillId="0" borderId="1" xfId="0" applyNumberFormat="1" applyBorder="1"/>
    <xf numFmtId="167" fontId="0" fillId="0" borderId="1" xfId="2" applyNumberFormat="1" applyFont="1" applyBorder="1"/>
    <xf numFmtId="167" fontId="0" fillId="0" borderId="1" xfId="0" applyNumberFormat="1" applyBorder="1"/>
    <xf numFmtId="0" fontId="7" fillId="0" borderId="0" xfId="0" applyFont="1" applyAlignment="1">
      <alignment vertical="top"/>
    </xf>
    <xf numFmtId="166" fontId="0" fillId="0" borderId="1" xfId="1" applyNumberFormat="1" applyFont="1" applyBorder="1"/>
    <xf numFmtId="0" fontId="1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4"/>
  <sheetViews>
    <sheetView workbookViewId="0">
      <selection activeCell="B17" sqref="B17"/>
    </sheetView>
  </sheetViews>
  <sheetFormatPr defaultRowHeight="15"/>
  <cols>
    <col min="2" max="2" width="36.85546875" bestFit="1" customWidth="1"/>
    <col min="3" max="4" width="15.7109375" customWidth="1"/>
    <col min="5" max="5" width="9.140625" customWidth="1"/>
    <col min="6" max="6" width="14.140625" bestFit="1" customWidth="1"/>
    <col min="8" max="8" width="15.140625" customWidth="1"/>
  </cols>
  <sheetData>
    <row r="1" spans="2:6">
      <c r="B1" s="23" t="s">
        <v>0</v>
      </c>
      <c r="C1" s="23"/>
      <c r="D1" s="23"/>
      <c r="E1" s="23"/>
      <c r="F1" s="1"/>
    </row>
    <row r="2" spans="2:6">
      <c r="B2" s="23" t="s">
        <v>1</v>
      </c>
      <c r="C2" s="23"/>
      <c r="D2" s="23"/>
      <c r="E2" s="23"/>
      <c r="F2" s="1"/>
    </row>
    <row r="3" spans="2:6">
      <c r="B3" s="23" t="s">
        <v>2</v>
      </c>
      <c r="C3" s="23"/>
      <c r="D3" s="23"/>
      <c r="E3" s="23"/>
      <c r="F3" s="1"/>
    </row>
    <row r="4" spans="2:6">
      <c r="B4" s="23" t="s">
        <v>3</v>
      </c>
      <c r="C4" s="23"/>
      <c r="D4" s="23"/>
      <c r="E4" s="23"/>
      <c r="F4" s="1"/>
    </row>
    <row r="6" spans="2:6">
      <c r="B6" s="2" t="s">
        <v>4</v>
      </c>
      <c r="C6" s="2" t="s">
        <v>5</v>
      </c>
      <c r="D6" s="2" t="s">
        <v>6</v>
      </c>
    </row>
    <row r="7" spans="2:6">
      <c r="B7" s="3" t="s">
        <v>7</v>
      </c>
      <c r="C7" s="19">
        <f>'NOVEMBER INCOME STATEMENT'!D186</f>
        <v>1527177.5499999998</v>
      </c>
      <c r="D7" s="20">
        <f>C7+1505859</f>
        <v>3033036.55</v>
      </c>
    </row>
    <row r="8" spans="2:6">
      <c r="B8" s="3" t="s">
        <v>8</v>
      </c>
      <c r="C8" s="18">
        <f>'NOVEMBER INCOME STATEMENT'!D187</f>
        <v>250437.43</v>
      </c>
      <c r="D8" s="18">
        <f>C8+296800</f>
        <v>547237.42999999993</v>
      </c>
    </row>
    <row r="9" spans="2:6">
      <c r="B9" s="3" t="s">
        <v>9</v>
      </c>
      <c r="C9" s="18">
        <f>'NOVEMBER INCOME STATEMENT'!D188</f>
        <v>119365.23999999999</v>
      </c>
      <c r="D9" s="18">
        <f>C9+75539</f>
        <v>194904.24</v>
      </c>
    </row>
    <row r="10" spans="2:6">
      <c r="B10" s="3" t="s">
        <v>10</v>
      </c>
      <c r="C10" s="18">
        <f>'NOVEMBER INCOME STATEMENT'!D189</f>
        <v>181040.78999999995</v>
      </c>
      <c r="D10" s="18">
        <f>C10+195935</f>
        <v>376975.78999999992</v>
      </c>
    </row>
    <row r="11" spans="2:6">
      <c r="B11" s="3" t="s">
        <v>11</v>
      </c>
      <c r="C11" s="18">
        <f>'NOVEMBER INCOME STATEMENT'!D190</f>
        <v>35088.18</v>
      </c>
      <c r="D11" s="18">
        <f>C11+53283</f>
        <v>88371.18</v>
      </c>
    </row>
    <row r="12" spans="2:6">
      <c r="B12" s="3" t="s">
        <v>12</v>
      </c>
      <c r="C12" s="18">
        <f>'NOVEMBER INCOME STATEMENT'!D191</f>
        <v>4010.81</v>
      </c>
      <c r="D12" s="18">
        <f>C12+5058</f>
        <v>9068.81</v>
      </c>
    </row>
    <row r="13" spans="2:6">
      <c r="B13" s="3" t="s">
        <v>13</v>
      </c>
      <c r="C13" s="18">
        <f>'NOVEMBER INCOME STATEMENT'!D192</f>
        <v>92400</v>
      </c>
      <c r="D13" s="18">
        <f>C13+95400</f>
        <v>187800</v>
      </c>
    </row>
    <row r="14" spans="2:6">
      <c r="B14" s="2" t="s">
        <v>14</v>
      </c>
      <c r="C14" s="20">
        <f>SUM(C7:C13)</f>
        <v>2209520</v>
      </c>
      <c r="D14" s="20">
        <f>SUM(D7:D13)</f>
        <v>4437393.9999999991</v>
      </c>
    </row>
  </sheetData>
  <mergeCells count="4">
    <mergeCell ref="B1:E1"/>
    <mergeCell ref="B2:E2"/>
    <mergeCell ref="B3:E3"/>
    <mergeCell ref="B4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93"/>
  <sheetViews>
    <sheetView topLeftCell="A166" workbookViewId="0">
      <selection activeCell="C198" sqref="C198"/>
    </sheetView>
  </sheetViews>
  <sheetFormatPr defaultColWidth="8" defaultRowHeight="12.75" customHeight="1"/>
  <cols>
    <col min="1" max="1" width="8" style="4"/>
    <col min="2" max="2" width="1.140625" style="5" customWidth="1"/>
    <col min="3" max="3" width="73.5703125" style="5" customWidth="1"/>
    <col min="4" max="4" width="20.7109375" style="5" customWidth="1"/>
    <col min="5" max="5" width="17.5703125" style="5" customWidth="1"/>
    <col min="6" max="7" width="19.5703125" style="5" bestFit="1" customWidth="1"/>
    <col min="8" max="256" width="6.85546875" style="5" customWidth="1"/>
    <col min="257" max="257" width="8" style="5"/>
    <col min="258" max="258" width="1.140625" style="5" customWidth="1"/>
    <col min="259" max="259" width="73.5703125" style="5" customWidth="1"/>
    <col min="260" max="260" width="20.7109375" style="5" customWidth="1"/>
    <col min="261" max="261" width="17.5703125" style="5" customWidth="1"/>
    <col min="262" max="263" width="19.5703125" style="5" bestFit="1" customWidth="1"/>
    <col min="264" max="512" width="6.85546875" style="5" customWidth="1"/>
    <col min="513" max="513" width="8" style="5"/>
    <col min="514" max="514" width="1.140625" style="5" customWidth="1"/>
    <col min="515" max="515" width="73.5703125" style="5" customWidth="1"/>
    <col min="516" max="516" width="20.7109375" style="5" customWidth="1"/>
    <col min="517" max="517" width="17.5703125" style="5" customWidth="1"/>
    <col min="518" max="519" width="19.5703125" style="5" bestFit="1" customWidth="1"/>
    <col min="520" max="768" width="6.85546875" style="5" customWidth="1"/>
    <col min="769" max="769" width="8" style="5"/>
    <col min="770" max="770" width="1.140625" style="5" customWidth="1"/>
    <col min="771" max="771" width="73.5703125" style="5" customWidth="1"/>
    <col min="772" max="772" width="20.7109375" style="5" customWidth="1"/>
    <col min="773" max="773" width="17.5703125" style="5" customWidth="1"/>
    <col min="774" max="775" width="19.5703125" style="5" bestFit="1" customWidth="1"/>
    <col min="776" max="1024" width="6.85546875" style="5" customWidth="1"/>
    <col min="1025" max="1025" width="8" style="5"/>
    <col min="1026" max="1026" width="1.140625" style="5" customWidth="1"/>
    <col min="1027" max="1027" width="73.5703125" style="5" customWidth="1"/>
    <col min="1028" max="1028" width="20.7109375" style="5" customWidth="1"/>
    <col min="1029" max="1029" width="17.5703125" style="5" customWidth="1"/>
    <col min="1030" max="1031" width="19.5703125" style="5" bestFit="1" customWidth="1"/>
    <col min="1032" max="1280" width="6.85546875" style="5" customWidth="1"/>
    <col min="1281" max="1281" width="8" style="5"/>
    <col min="1282" max="1282" width="1.140625" style="5" customWidth="1"/>
    <col min="1283" max="1283" width="73.5703125" style="5" customWidth="1"/>
    <col min="1284" max="1284" width="20.7109375" style="5" customWidth="1"/>
    <col min="1285" max="1285" width="17.5703125" style="5" customWidth="1"/>
    <col min="1286" max="1287" width="19.5703125" style="5" bestFit="1" customWidth="1"/>
    <col min="1288" max="1536" width="6.85546875" style="5" customWidth="1"/>
    <col min="1537" max="1537" width="8" style="5"/>
    <col min="1538" max="1538" width="1.140625" style="5" customWidth="1"/>
    <col min="1539" max="1539" width="73.5703125" style="5" customWidth="1"/>
    <col min="1540" max="1540" width="20.7109375" style="5" customWidth="1"/>
    <col min="1541" max="1541" width="17.5703125" style="5" customWidth="1"/>
    <col min="1542" max="1543" width="19.5703125" style="5" bestFit="1" customWidth="1"/>
    <col min="1544" max="1792" width="6.85546875" style="5" customWidth="1"/>
    <col min="1793" max="1793" width="8" style="5"/>
    <col min="1794" max="1794" width="1.140625" style="5" customWidth="1"/>
    <col min="1795" max="1795" width="73.5703125" style="5" customWidth="1"/>
    <col min="1796" max="1796" width="20.7109375" style="5" customWidth="1"/>
    <col min="1797" max="1797" width="17.5703125" style="5" customWidth="1"/>
    <col min="1798" max="1799" width="19.5703125" style="5" bestFit="1" customWidth="1"/>
    <col min="1800" max="2048" width="6.85546875" style="5" customWidth="1"/>
    <col min="2049" max="2049" width="8" style="5"/>
    <col min="2050" max="2050" width="1.140625" style="5" customWidth="1"/>
    <col min="2051" max="2051" width="73.5703125" style="5" customWidth="1"/>
    <col min="2052" max="2052" width="20.7109375" style="5" customWidth="1"/>
    <col min="2053" max="2053" width="17.5703125" style="5" customWidth="1"/>
    <col min="2054" max="2055" width="19.5703125" style="5" bestFit="1" customWidth="1"/>
    <col min="2056" max="2304" width="6.85546875" style="5" customWidth="1"/>
    <col min="2305" max="2305" width="8" style="5"/>
    <col min="2306" max="2306" width="1.140625" style="5" customWidth="1"/>
    <col min="2307" max="2307" width="73.5703125" style="5" customWidth="1"/>
    <col min="2308" max="2308" width="20.7109375" style="5" customWidth="1"/>
    <col min="2309" max="2309" width="17.5703125" style="5" customWidth="1"/>
    <col min="2310" max="2311" width="19.5703125" style="5" bestFit="1" customWidth="1"/>
    <col min="2312" max="2560" width="6.85546875" style="5" customWidth="1"/>
    <col min="2561" max="2561" width="8" style="5"/>
    <col min="2562" max="2562" width="1.140625" style="5" customWidth="1"/>
    <col min="2563" max="2563" width="73.5703125" style="5" customWidth="1"/>
    <col min="2564" max="2564" width="20.7109375" style="5" customWidth="1"/>
    <col min="2565" max="2565" width="17.5703125" style="5" customWidth="1"/>
    <col min="2566" max="2567" width="19.5703125" style="5" bestFit="1" customWidth="1"/>
    <col min="2568" max="2816" width="6.85546875" style="5" customWidth="1"/>
    <col min="2817" max="2817" width="8" style="5"/>
    <col min="2818" max="2818" width="1.140625" style="5" customWidth="1"/>
    <col min="2819" max="2819" width="73.5703125" style="5" customWidth="1"/>
    <col min="2820" max="2820" width="20.7109375" style="5" customWidth="1"/>
    <col min="2821" max="2821" width="17.5703125" style="5" customWidth="1"/>
    <col min="2822" max="2823" width="19.5703125" style="5" bestFit="1" customWidth="1"/>
    <col min="2824" max="3072" width="6.85546875" style="5" customWidth="1"/>
    <col min="3073" max="3073" width="8" style="5"/>
    <col min="3074" max="3074" width="1.140625" style="5" customWidth="1"/>
    <col min="3075" max="3075" width="73.5703125" style="5" customWidth="1"/>
    <col min="3076" max="3076" width="20.7109375" style="5" customWidth="1"/>
    <col min="3077" max="3077" width="17.5703125" style="5" customWidth="1"/>
    <col min="3078" max="3079" width="19.5703125" style="5" bestFit="1" customWidth="1"/>
    <col min="3080" max="3328" width="6.85546875" style="5" customWidth="1"/>
    <col min="3329" max="3329" width="8" style="5"/>
    <col min="3330" max="3330" width="1.140625" style="5" customWidth="1"/>
    <col min="3331" max="3331" width="73.5703125" style="5" customWidth="1"/>
    <col min="3332" max="3332" width="20.7109375" style="5" customWidth="1"/>
    <col min="3333" max="3333" width="17.5703125" style="5" customWidth="1"/>
    <col min="3334" max="3335" width="19.5703125" style="5" bestFit="1" customWidth="1"/>
    <col min="3336" max="3584" width="6.85546875" style="5" customWidth="1"/>
    <col min="3585" max="3585" width="8" style="5"/>
    <col min="3586" max="3586" width="1.140625" style="5" customWidth="1"/>
    <col min="3587" max="3587" width="73.5703125" style="5" customWidth="1"/>
    <col min="3588" max="3588" width="20.7109375" style="5" customWidth="1"/>
    <col min="3589" max="3589" width="17.5703125" style="5" customWidth="1"/>
    <col min="3590" max="3591" width="19.5703125" style="5" bestFit="1" customWidth="1"/>
    <col min="3592" max="3840" width="6.85546875" style="5" customWidth="1"/>
    <col min="3841" max="3841" width="8" style="5"/>
    <col min="3842" max="3842" width="1.140625" style="5" customWidth="1"/>
    <col min="3843" max="3843" width="73.5703125" style="5" customWidth="1"/>
    <col min="3844" max="3844" width="20.7109375" style="5" customWidth="1"/>
    <col min="3845" max="3845" width="17.5703125" style="5" customWidth="1"/>
    <col min="3846" max="3847" width="19.5703125" style="5" bestFit="1" customWidth="1"/>
    <col min="3848" max="4096" width="6.85546875" style="5" customWidth="1"/>
    <col min="4097" max="4097" width="8" style="5"/>
    <col min="4098" max="4098" width="1.140625" style="5" customWidth="1"/>
    <col min="4099" max="4099" width="73.5703125" style="5" customWidth="1"/>
    <col min="4100" max="4100" width="20.7109375" style="5" customWidth="1"/>
    <col min="4101" max="4101" width="17.5703125" style="5" customWidth="1"/>
    <col min="4102" max="4103" width="19.5703125" style="5" bestFit="1" customWidth="1"/>
    <col min="4104" max="4352" width="6.85546875" style="5" customWidth="1"/>
    <col min="4353" max="4353" width="8" style="5"/>
    <col min="4354" max="4354" width="1.140625" style="5" customWidth="1"/>
    <col min="4355" max="4355" width="73.5703125" style="5" customWidth="1"/>
    <col min="4356" max="4356" width="20.7109375" style="5" customWidth="1"/>
    <col min="4357" max="4357" width="17.5703125" style="5" customWidth="1"/>
    <col min="4358" max="4359" width="19.5703125" style="5" bestFit="1" customWidth="1"/>
    <col min="4360" max="4608" width="6.85546875" style="5" customWidth="1"/>
    <col min="4609" max="4609" width="8" style="5"/>
    <col min="4610" max="4610" width="1.140625" style="5" customWidth="1"/>
    <col min="4611" max="4611" width="73.5703125" style="5" customWidth="1"/>
    <col min="4612" max="4612" width="20.7109375" style="5" customWidth="1"/>
    <col min="4613" max="4613" width="17.5703125" style="5" customWidth="1"/>
    <col min="4614" max="4615" width="19.5703125" style="5" bestFit="1" customWidth="1"/>
    <col min="4616" max="4864" width="6.85546875" style="5" customWidth="1"/>
    <col min="4865" max="4865" width="8" style="5"/>
    <col min="4866" max="4866" width="1.140625" style="5" customWidth="1"/>
    <col min="4867" max="4867" width="73.5703125" style="5" customWidth="1"/>
    <col min="4868" max="4868" width="20.7109375" style="5" customWidth="1"/>
    <col min="4869" max="4869" width="17.5703125" style="5" customWidth="1"/>
    <col min="4870" max="4871" width="19.5703125" style="5" bestFit="1" customWidth="1"/>
    <col min="4872" max="5120" width="6.85546875" style="5" customWidth="1"/>
    <col min="5121" max="5121" width="8" style="5"/>
    <col min="5122" max="5122" width="1.140625" style="5" customWidth="1"/>
    <col min="5123" max="5123" width="73.5703125" style="5" customWidth="1"/>
    <col min="5124" max="5124" width="20.7109375" style="5" customWidth="1"/>
    <col min="5125" max="5125" width="17.5703125" style="5" customWidth="1"/>
    <col min="5126" max="5127" width="19.5703125" style="5" bestFit="1" customWidth="1"/>
    <col min="5128" max="5376" width="6.85546875" style="5" customWidth="1"/>
    <col min="5377" max="5377" width="8" style="5"/>
    <col min="5378" max="5378" width="1.140625" style="5" customWidth="1"/>
    <col min="5379" max="5379" width="73.5703125" style="5" customWidth="1"/>
    <col min="5380" max="5380" width="20.7109375" style="5" customWidth="1"/>
    <col min="5381" max="5381" width="17.5703125" style="5" customWidth="1"/>
    <col min="5382" max="5383" width="19.5703125" style="5" bestFit="1" customWidth="1"/>
    <col min="5384" max="5632" width="6.85546875" style="5" customWidth="1"/>
    <col min="5633" max="5633" width="8" style="5"/>
    <col min="5634" max="5634" width="1.140625" style="5" customWidth="1"/>
    <col min="5635" max="5635" width="73.5703125" style="5" customWidth="1"/>
    <col min="5636" max="5636" width="20.7109375" style="5" customWidth="1"/>
    <col min="5637" max="5637" width="17.5703125" style="5" customWidth="1"/>
    <col min="5638" max="5639" width="19.5703125" style="5" bestFit="1" customWidth="1"/>
    <col min="5640" max="5888" width="6.85546875" style="5" customWidth="1"/>
    <col min="5889" max="5889" width="8" style="5"/>
    <col min="5890" max="5890" width="1.140625" style="5" customWidth="1"/>
    <col min="5891" max="5891" width="73.5703125" style="5" customWidth="1"/>
    <col min="5892" max="5892" width="20.7109375" style="5" customWidth="1"/>
    <col min="5893" max="5893" width="17.5703125" style="5" customWidth="1"/>
    <col min="5894" max="5895" width="19.5703125" style="5" bestFit="1" customWidth="1"/>
    <col min="5896" max="6144" width="6.85546875" style="5" customWidth="1"/>
    <col min="6145" max="6145" width="8" style="5"/>
    <col min="6146" max="6146" width="1.140625" style="5" customWidth="1"/>
    <col min="6147" max="6147" width="73.5703125" style="5" customWidth="1"/>
    <col min="6148" max="6148" width="20.7109375" style="5" customWidth="1"/>
    <col min="6149" max="6149" width="17.5703125" style="5" customWidth="1"/>
    <col min="6150" max="6151" width="19.5703125" style="5" bestFit="1" customWidth="1"/>
    <col min="6152" max="6400" width="6.85546875" style="5" customWidth="1"/>
    <col min="6401" max="6401" width="8" style="5"/>
    <col min="6402" max="6402" width="1.140625" style="5" customWidth="1"/>
    <col min="6403" max="6403" width="73.5703125" style="5" customWidth="1"/>
    <col min="6404" max="6404" width="20.7109375" style="5" customWidth="1"/>
    <col min="6405" max="6405" width="17.5703125" style="5" customWidth="1"/>
    <col min="6406" max="6407" width="19.5703125" style="5" bestFit="1" customWidth="1"/>
    <col min="6408" max="6656" width="6.85546875" style="5" customWidth="1"/>
    <col min="6657" max="6657" width="8" style="5"/>
    <col min="6658" max="6658" width="1.140625" style="5" customWidth="1"/>
    <col min="6659" max="6659" width="73.5703125" style="5" customWidth="1"/>
    <col min="6660" max="6660" width="20.7109375" style="5" customWidth="1"/>
    <col min="6661" max="6661" width="17.5703125" style="5" customWidth="1"/>
    <col min="6662" max="6663" width="19.5703125" style="5" bestFit="1" customWidth="1"/>
    <col min="6664" max="6912" width="6.85546875" style="5" customWidth="1"/>
    <col min="6913" max="6913" width="8" style="5"/>
    <col min="6914" max="6914" width="1.140625" style="5" customWidth="1"/>
    <col min="6915" max="6915" width="73.5703125" style="5" customWidth="1"/>
    <col min="6916" max="6916" width="20.7109375" style="5" customWidth="1"/>
    <col min="6917" max="6917" width="17.5703125" style="5" customWidth="1"/>
    <col min="6918" max="6919" width="19.5703125" style="5" bestFit="1" customWidth="1"/>
    <col min="6920" max="7168" width="6.85546875" style="5" customWidth="1"/>
    <col min="7169" max="7169" width="8" style="5"/>
    <col min="7170" max="7170" width="1.140625" style="5" customWidth="1"/>
    <col min="7171" max="7171" width="73.5703125" style="5" customWidth="1"/>
    <col min="7172" max="7172" width="20.7109375" style="5" customWidth="1"/>
    <col min="7173" max="7173" width="17.5703125" style="5" customWidth="1"/>
    <col min="7174" max="7175" width="19.5703125" style="5" bestFit="1" customWidth="1"/>
    <col min="7176" max="7424" width="6.85546875" style="5" customWidth="1"/>
    <col min="7425" max="7425" width="8" style="5"/>
    <col min="7426" max="7426" width="1.140625" style="5" customWidth="1"/>
    <col min="7427" max="7427" width="73.5703125" style="5" customWidth="1"/>
    <col min="7428" max="7428" width="20.7109375" style="5" customWidth="1"/>
    <col min="7429" max="7429" width="17.5703125" style="5" customWidth="1"/>
    <col min="7430" max="7431" width="19.5703125" style="5" bestFit="1" customWidth="1"/>
    <col min="7432" max="7680" width="6.85546875" style="5" customWidth="1"/>
    <col min="7681" max="7681" width="8" style="5"/>
    <col min="7682" max="7682" width="1.140625" style="5" customWidth="1"/>
    <col min="7683" max="7683" width="73.5703125" style="5" customWidth="1"/>
    <col min="7684" max="7684" width="20.7109375" style="5" customWidth="1"/>
    <col min="7685" max="7685" width="17.5703125" style="5" customWidth="1"/>
    <col min="7686" max="7687" width="19.5703125" style="5" bestFit="1" customWidth="1"/>
    <col min="7688" max="7936" width="6.85546875" style="5" customWidth="1"/>
    <col min="7937" max="7937" width="8" style="5"/>
    <col min="7938" max="7938" width="1.140625" style="5" customWidth="1"/>
    <col min="7939" max="7939" width="73.5703125" style="5" customWidth="1"/>
    <col min="7940" max="7940" width="20.7109375" style="5" customWidth="1"/>
    <col min="7941" max="7941" width="17.5703125" style="5" customWidth="1"/>
    <col min="7942" max="7943" width="19.5703125" style="5" bestFit="1" customWidth="1"/>
    <col min="7944" max="8192" width="6.85546875" style="5" customWidth="1"/>
    <col min="8193" max="8193" width="8" style="5"/>
    <col min="8194" max="8194" width="1.140625" style="5" customWidth="1"/>
    <col min="8195" max="8195" width="73.5703125" style="5" customWidth="1"/>
    <col min="8196" max="8196" width="20.7109375" style="5" customWidth="1"/>
    <col min="8197" max="8197" width="17.5703125" style="5" customWidth="1"/>
    <col min="8198" max="8199" width="19.5703125" style="5" bestFit="1" customWidth="1"/>
    <col min="8200" max="8448" width="6.85546875" style="5" customWidth="1"/>
    <col min="8449" max="8449" width="8" style="5"/>
    <col min="8450" max="8450" width="1.140625" style="5" customWidth="1"/>
    <col min="8451" max="8451" width="73.5703125" style="5" customWidth="1"/>
    <col min="8452" max="8452" width="20.7109375" style="5" customWidth="1"/>
    <col min="8453" max="8453" width="17.5703125" style="5" customWidth="1"/>
    <col min="8454" max="8455" width="19.5703125" style="5" bestFit="1" customWidth="1"/>
    <col min="8456" max="8704" width="6.85546875" style="5" customWidth="1"/>
    <col min="8705" max="8705" width="8" style="5"/>
    <col min="8706" max="8706" width="1.140625" style="5" customWidth="1"/>
    <col min="8707" max="8707" width="73.5703125" style="5" customWidth="1"/>
    <col min="8708" max="8708" width="20.7109375" style="5" customWidth="1"/>
    <col min="8709" max="8709" width="17.5703125" style="5" customWidth="1"/>
    <col min="8710" max="8711" width="19.5703125" style="5" bestFit="1" customWidth="1"/>
    <col min="8712" max="8960" width="6.85546875" style="5" customWidth="1"/>
    <col min="8961" max="8961" width="8" style="5"/>
    <col min="8962" max="8962" width="1.140625" style="5" customWidth="1"/>
    <col min="8963" max="8963" width="73.5703125" style="5" customWidth="1"/>
    <col min="8964" max="8964" width="20.7109375" style="5" customWidth="1"/>
    <col min="8965" max="8965" width="17.5703125" style="5" customWidth="1"/>
    <col min="8966" max="8967" width="19.5703125" style="5" bestFit="1" customWidth="1"/>
    <col min="8968" max="9216" width="6.85546875" style="5" customWidth="1"/>
    <col min="9217" max="9217" width="8" style="5"/>
    <col min="9218" max="9218" width="1.140625" style="5" customWidth="1"/>
    <col min="9219" max="9219" width="73.5703125" style="5" customWidth="1"/>
    <col min="9220" max="9220" width="20.7109375" style="5" customWidth="1"/>
    <col min="9221" max="9221" width="17.5703125" style="5" customWidth="1"/>
    <col min="9222" max="9223" width="19.5703125" style="5" bestFit="1" customWidth="1"/>
    <col min="9224" max="9472" width="6.85546875" style="5" customWidth="1"/>
    <col min="9473" max="9473" width="8" style="5"/>
    <col min="9474" max="9474" width="1.140625" style="5" customWidth="1"/>
    <col min="9475" max="9475" width="73.5703125" style="5" customWidth="1"/>
    <col min="9476" max="9476" width="20.7109375" style="5" customWidth="1"/>
    <col min="9477" max="9477" width="17.5703125" style="5" customWidth="1"/>
    <col min="9478" max="9479" width="19.5703125" style="5" bestFit="1" customWidth="1"/>
    <col min="9480" max="9728" width="6.85546875" style="5" customWidth="1"/>
    <col min="9729" max="9729" width="8" style="5"/>
    <col min="9730" max="9730" width="1.140625" style="5" customWidth="1"/>
    <col min="9731" max="9731" width="73.5703125" style="5" customWidth="1"/>
    <col min="9732" max="9732" width="20.7109375" style="5" customWidth="1"/>
    <col min="9733" max="9733" width="17.5703125" style="5" customWidth="1"/>
    <col min="9734" max="9735" width="19.5703125" style="5" bestFit="1" customWidth="1"/>
    <col min="9736" max="9984" width="6.85546875" style="5" customWidth="1"/>
    <col min="9985" max="9985" width="8" style="5"/>
    <col min="9986" max="9986" width="1.140625" style="5" customWidth="1"/>
    <col min="9987" max="9987" width="73.5703125" style="5" customWidth="1"/>
    <col min="9988" max="9988" width="20.7109375" style="5" customWidth="1"/>
    <col min="9989" max="9989" width="17.5703125" style="5" customWidth="1"/>
    <col min="9990" max="9991" width="19.5703125" style="5" bestFit="1" customWidth="1"/>
    <col min="9992" max="10240" width="6.85546875" style="5" customWidth="1"/>
    <col min="10241" max="10241" width="8" style="5"/>
    <col min="10242" max="10242" width="1.140625" style="5" customWidth="1"/>
    <col min="10243" max="10243" width="73.5703125" style="5" customWidth="1"/>
    <col min="10244" max="10244" width="20.7109375" style="5" customWidth="1"/>
    <col min="10245" max="10245" width="17.5703125" style="5" customWidth="1"/>
    <col min="10246" max="10247" width="19.5703125" style="5" bestFit="1" customWidth="1"/>
    <col min="10248" max="10496" width="6.85546875" style="5" customWidth="1"/>
    <col min="10497" max="10497" width="8" style="5"/>
    <col min="10498" max="10498" width="1.140625" style="5" customWidth="1"/>
    <col min="10499" max="10499" width="73.5703125" style="5" customWidth="1"/>
    <col min="10500" max="10500" width="20.7109375" style="5" customWidth="1"/>
    <col min="10501" max="10501" width="17.5703125" style="5" customWidth="1"/>
    <col min="10502" max="10503" width="19.5703125" style="5" bestFit="1" customWidth="1"/>
    <col min="10504" max="10752" width="6.85546875" style="5" customWidth="1"/>
    <col min="10753" max="10753" width="8" style="5"/>
    <col min="10754" max="10754" width="1.140625" style="5" customWidth="1"/>
    <col min="10755" max="10755" width="73.5703125" style="5" customWidth="1"/>
    <col min="10756" max="10756" width="20.7109375" style="5" customWidth="1"/>
    <col min="10757" max="10757" width="17.5703125" style="5" customWidth="1"/>
    <col min="10758" max="10759" width="19.5703125" style="5" bestFit="1" customWidth="1"/>
    <col min="10760" max="11008" width="6.85546875" style="5" customWidth="1"/>
    <col min="11009" max="11009" width="8" style="5"/>
    <col min="11010" max="11010" width="1.140625" style="5" customWidth="1"/>
    <col min="11011" max="11011" width="73.5703125" style="5" customWidth="1"/>
    <col min="11012" max="11012" width="20.7109375" style="5" customWidth="1"/>
    <col min="11013" max="11013" width="17.5703125" style="5" customWidth="1"/>
    <col min="11014" max="11015" width="19.5703125" style="5" bestFit="1" customWidth="1"/>
    <col min="11016" max="11264" width="6.85546875" style="5" customWidth="1"/>
    <col min="11265" max="11265" width="8" style="5"/>
    <col min="11266" max="11266" width="1.140625" style="5" customWidth="1"/>
    <col min="11267" max="11267" width="73.5703125" style="5" customWidth="1"/>
    <col min="11268" max="11268" width="20.7109375" style="5" customWidth="1"/>
    <col min="11269" max="11269" width="17.5703125" style="5" customWidth="1"/>
    <col min="11270" max="11271" width="19.5703125" style="5" bestFit="1" customWidth="1"/>
    <col min="11272" max="11520" width="6.85546875" style="5" customWidth="1"/>
    <col min="11521" max="11521" width="8" style="5"/>
    <col min="11522" max="11522" width="1.140625" style="5" customWidth="1"/>
    <col min="11523" max="11523" width="73.5703125" style="5" customWidth="1"/>
    <col min="11524" max="11524" width="20.7109375" style="5" customWidth="1"/>
    <col min="11525" max="11525" width="17.5703125" style="5" customWidth="1"/>
    <col min="11526" max="11527" width="19.5703125" style="5" bestFit="1" customWidth="1"/>
    <col min="11528" max="11776" width="6.85546875" style="5" customWidth="1"/>
    <col min="11777" max="11777" width="8" style="5"/>
    <col min="11778" max="11778" width="1.140625" style="5" customWidth="1"/>
    <col min="11779" max="11779" width="73.5703125" style="5" customWidth="1"/>
    <col min="11780" max="11780" width="20.7109375" style="5" customWidth="1"/>
    <col min="11781" max="11781" width="17.5703125" style="5" customWidth="1"/>
    <col min="11782" max="11783" width="19.5703125" style="5" bestFit="1" customWidth="1"/>
    <col min="11784" max="12032" width="6.85546875" style="5" customWidth="1"/>
    <col min="12033" max="12033" width="8" style="5"/>
    <col min="12034" max="12034" width="1.140625" style="5" customWidth="1"/>
    <col min="12035" max="12035" width="73.5703125" style="5" customWidth="1"/>
    <col min="12036" max="12036" width="20.7109375" style="5" customWidth="1"/>
    <col min="12037" max="12037" width="17.5703125" style="5" customWidth="1"/>
    <col min="12038" max="12039" width="19.5703125" style="5" bestFit="1" customWidth="1"/>
    <col min="12040" max="12288" width="6.85546875" style="5" customWidth="1"/>
    <col min="12289" max="12289" width="8" style="5"/>
    <col min="12290" max="12290" width="1.140625" style="5" customWidth="1"/>
    <col min="12291" max="12291" width="73.5703125" style="5" customWidth="1"/>
    <col min="12292" max="12292" width="20.7109375" style="5" customWidth="1"/>
    <col min="12293" max="12293" width="17.5703125" style="5" customWidth="1"/>
    <col min="12294" max="12295" width="19.5703125" style="5" bestFit="1" customWidth="1"/>
    <col min="12296" max="12544" width="6.85546875" style="5" customWidth="1"/>
    <col min="12545" max="12545" width="8" style="5"/>
    <col min="12546" max="12546" width="1.140625" style="5" customWidth="1"/>
    <col min="12547" max="12547" width="73.5703125" style="5" customWidth="1"/>
    <col min="12548" max="12548" width="20.7109375" style="5" customWidth="1"/>
    <col min="12549" max="12549" width="17.5703125" style="5" customWidth="1"/>
    <col min="12550" max="12551" width="19.5703125" style="5" bestFit="1" customWidth="1"/>
    <col min="12552" max="12800" width="6.85546875" style="5" customWidth="1"/>
    <col min="12801" max="12801" width="8" style="5"/>
    <col min="12802" max="12802" width="1.140625" style="5" customWidth="1"/>
    <col min="12803" max="12803" width="73.5703125" style="5" customWidth="1"/>
    <col min="12804" max="12804" width="20.7109375" style="5" customWidth="1"/>
    <col min="12805" max="12805" width="17.5703125" style="5" customWidth="1"/>
    <col min="12806" max="12807" width="19.5703125" style="5" bestFit="1" customWidth="1"/>
    <col min="12808" max="13056" width="6.85546875" style="5" customWidth="1"/>
    <col min="13057" max="13057" width="8" style="5"/>
    <col min="13058" max="13058" width="1.140625" style="5" customWidth="1"/>
    <col min="13059" max="13059" width="73.5703125" style="5" customWidth="1"/>
    <col min="13060" max="13060" width="20.7109375" style="5" customWidth="1"/>
    <col min="13061" max="13061" width="17.5703125" style="5" customWidth="1"/>
    <col min="13062" max="13063" width="19.5703125" style="5" bestFit="1" customWidth="1"/>
    <col min="13064" max="13312" width="6.85546875" style="5" customWidth="1"/>
    <col min="13313" max="13313" width="8" style="5"/>
    <col min="13314" max="13314" width="1.140625" style="5" customWidth="1"/>
    <col min="13315" max="13315" width="73.5703125" style="5" customWidth="1"/>
    <col min="13316" max="13316" width="20.7109375" style="5" customWidth="1"/>
    <col min="13317" max="13317" width="17.5703125" style="5" customWidth="1"/>
    <col min="13318" max="13319" width="19.5703125" style="5" bestFit="1" customWidth="1"/>
    <col min="13320" max="13568" width="6.85546875" style="5" customWidth="1"/>
    <col min="13569" max="13569" width="8" style="5"/>
    <col min="13570" max="13570" width="1.140625" style="5" customWidth="1"/>
    <col min="13571" max="13571" width="73.5703125" style="5" customWidth="1"/>
    <col min="13572" max="13572" width="20.7109375" style="5" customWidth="1"/>
    <col min="13573" max="13573" width="17.5703125" style="5" customWidth="1"/>
    <col min="13574" max="13575" width="19.5703125" style="5" bestFit="1" customWidth="1"/>
    <col min="13576" max="13824" width="6.85546875" style="5" customWidth="1"/>
    <col min="13825" max="13825" width="8" style="5"/>
    <col min="13826" max="13826" width="1.140625" style="5" customWidth="1"/>
    <col min="13827" max="13827" width="73.5703125" style="5" customWidth="1"/>
    <col min="13828" max="13828" width="20.7109375" style="5" customWidth="1"/>
    <col min="13829" max="13829" width="17.5703125" style="5" customWidth="1"/>
    <col min="13830" max="13831" width="19.5703125" style="5" bestFit="1" customWidth="1"/>
    <col min="13832" max="14080" width="6.85546875" style="5" customWidth="1"/>
    <col min="14081" max="14081" width="8" style="5"/>
    <col min="14082" max="14082" width="1.140625" style="5" customWidth="1"/>
    <col min="14083" max="14083" width="73.5703125" style="5" customWidth="1"/>
    <col min="14084" max="14084" width="20.7109375" style="5" customWidth="1"/>
    <col min="14085" max="14085" width="17.5703125" style="5" customWidth="1"/>
    <col min="14086" max="14087" width="19.5703125" style="5" bestFit="1" customWidth="1"/>
    <col min="14088" max="14336" width="6.85546875" style="5" customWidth="1"/>
    <col min="14337" max="14337" width="8" style="5"/>
    <col min="14338" max="14338" width="1.140625" style="5" customWidth="1"/>
    <col min="14339" max="14339" width="73.5703125" style="5" customWidth="1"/>
    <col min="14340" max="14340" width="20.7109375" style="5" customWidth="1"/>
    <col min="14341" max="14341" width="17.5703125" style="5" customWidth="1"/>
    <col min="14342" max="14343" width="19.5703125" style="5" bestFit="1" customWidth="1"/>
    <col min="14344" max="14592" width="6.85546875" style="5" customWidth="1"/>
    <col min="14593" max="14593" width="8" style="5"/>
    <col min="14594" max="14594" width="1.140625" style="5" customWidth="1"/>
    <col min="14595" max="14595" width="73.5703125" style="5" customWidth="1"/>
    <col min="14596" max="14596" width="20.7109375" style="5" customWidth="1"/>
    <col min="14597" max="14597" width="17.5703125" style="5" customWidth="1"/>
    <col min="14598" max="14599" width="19.5703125" style="5" bestFit="1" customWidth="1"/>
    <col min="14600" max="14848" width="6.85546875" style="5" customWidth="1"/>
    <col min="14849" max="14849" width="8" style="5"/>
    <col min="14850" max="14850" width="1.140625" style="5" customWidth="1"/>
    <col min="14851" max="14851" width="73.5703125" style="5" customWidth="1"/>
    <col min="14852" max="14852" width="20.7109375" style="5" customWidth="1"/>
    <col min="14853" max="14853" width="17.5703125" style="5" customWidth="1"/>
    <col min="14854" max="14855" width="19.5703125" style="5" bestFit="1" customWidth="1"/>
    <col min="14856" max="15104" width="6.85546875" style="5" customWidth="1"/>
    <col min="15105" max="15105" width="8" style="5"/>
    <col min="15106" max="15106" width="1.140625" style="5" customWidth="1"/>
    <col min="15107" max="15107" width="73.5703125" style="5" customWidth="1"/>
    <col min="15108" max="15108" width="20.7109375" style="5" customWidth="1"/>
    <col min="15109" max="15109" width="17.5703125" style="5" customWidth="1"/>
    <col min="15110" max="15111" width="19.5703125" style="5" bestFit="1" customWidth="1"/>
    <col min="15112" max="15360" width="6.85546875" style="5" customWidth="1"/>
    <col min="15361" max="15361" width="8" style="5"/>
    <col min="15362" max="15362" width="1.140625" style="5" customWidth="1"/>
    <col min="15363" max="15363" width="73.5703125" style="5" customWidth="1"/>
    <col min="15364" max="15364" width="20.7109375" style="5" customWidth="1"/>
    <col min="15365" max="15365" width="17.5703125" style="5" customWidth="1"/>
    <col min="15366" max="15367" width="19.5703125" style="5" bestFit="1" customWidth="1"/>
    <col min="15368" max="15616" width="6.85546875" style="5" customWidth="1"/>
    <col min="15617" max="15617" width="8" style="5"/>
    <col min="15618" max="15618" width="1.140625" style="5" customWidth="1"/>
    <col min="15619" max="15619" width="73.5703125" style="5" customWidth="1"/>
    <col min="15620" max="15620" width="20.7109375" style="5" customWidth="1"/>
    <col min="15621" max="15621" width="17.5703125" style="5" customWidth="1"/>
    <col min="15622" max="15623" width="19.5703125" style="5" bestFit="1" customWidth="1"/>
    <col min="15624" max="15872" width="6.85546875" style="5" customWidth="1"/>
    <col min="15873" max="15873" width="8" style="5"/>
    <col min="15874" max="15874" width="1.140625" style="5" customWidth="1"/>
    <col min="15875" max="15875" width="73.5703125" style="5" customWidth="1"/>
    <col min="15876" max="15876" width="20.7109375" style="5" customWidth="1"/>
    <col min="15877" max="15877" width="17.5703125" style="5" customWidth="1"/>
    <col min="15878" max="15879" width="19.5703125" style="5" bestFit="1" customWidth="1"/>
    <col min="15880" max="16128" width="6.85546875" style="5" customWidth="1"/>
    <col min="16129" max="16129" width="8" style="5"/>
    <col min="16130" max="16130" width="1.140625" style="5" customWidth="1"/>
    <col min="16131" max="16131" width="73.5703125" style="5" customWidth="1"/>
    <col min="16132" max="16132" width="20.7109375" style="5" customWidth="1"/>
    <col min="16133" max="16133" width="17.5703125" style="5" customWidth="1"/>
    <col min="16134" max="16135" width="19.5703125" style="5" bestFit="1" customWidth="1"/>
    <col min="16136" max="16384" width="6.85546875" style="5" customWidth="1"/>
  </cols>
  <sheetData>
    <row r="1" spans="3:16" ht="1.5" customHeight="1">
      <c r="C1" s="6"/>
      <c r="D1" s="6" t="s">
        <v>15</v>
      </c>
      <c r="E1" s="6" t="s">
        <v>16</v>
      </c>
    </row>
    <row r="2" spans="3:16" ht="12" customHeight="1">
      <c r="C2" s="6"/>
      <c r="D2" s="6"/>
      <c r="E2" s="6"/>
    </row>
    <row r="3" spans="3:16" ht="17.25" customHeight="1">
      <c r="C3" s="7">
        <v>42480</v>
      </c>
      <c r="D3" s="8"/>
    </row>
    <row r="4" spans="3:16" ht="12" customHeight="1">
      <c r="C4" s="6"/>
      <c r="D4" s="6" t="s">
        <v>17</v>
      </c>
      <c r="E4" s="6" t="s">
        <v>18</v>
      </c>
    </row>
    <row r="5" spans="3:16" ht="12" customHeight="1">
      <c r="C5" s="9">
        <v>0.33906249999999999</v>
      </c>
    </row>
    <row r="6" spans="3:16" ht="7.5" customHeight="1"/>
    <row r="7" spans="3:16" ht="15">
      <c r="C7" s="10" t="s">
        <v>19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3:16" ht="15" customHeight="1">
      <c r="C8" s="8" t="s">
        <v>20</v>
      </c>
    </row>
    <row r="9" spans="3:16" ht="3" customHeight="1"/>
    <row r="10" spans="3:16" ht="11.25" customHeight="1">
      <c r="C10" s="6"/>
      <c r="D10" s="6" t="s">
        <v>21</v>
      </c>
      <c r="E10" s="6" t="s">
        <v>22</v>
      </c>
    </row>
    <row r="11" spans="3:16" ht="9" customHeight="1"/>
    <row r="12" spans="3:16" ht="12" customHeight="1">
      <c r="C12" s="6"/>
      <c r="D12" s="6" t="s">
        <v>23</v>
      </c>
      <c r="E12" s="6" t="s">
        <v>24</v>
      </c>
      <c r="F12" s="5" t="s">
        <v>25</v>
      </c>
      <c r="G12" s="5" t="s">
        <v>25</v>
      </c>
    </row>
    <row r="13" spans="3:16" ht="5.25" customHeight="1"/>
    <row r="14" spans="3:16" ht="12" customHeight="1">
      <c r="C14" s="6" t="s">
        <v>26</v>
      </c>
      <c r="D14" s="6" t="s">
        <v>27</v>
      </c>
      <c r="E14" s="6" t="s">
        <v>28</v>
      </c>
      <c r="F14" s="5" t="s">
        <v>29</v>
      </c>
      <c r="G14" s="5" t="s">
        <v>24</v>
      </c>
    </row>
    <row r="15" spans="3:16" ht="6" customHeight="1"/>
    <row r="16" spans="3:16" ht="12" customHeight="1"/>
    <row r="17" spans="3:7" ht="3" customHeight="1"/>
    <row r="18" spans="3:7" ht="10.5" customHeight="1">
      <c r="C18" s="12" t="s">
        <v>30</v>
      </c>
      <c r="D18" s="12">
        <v>294210</v>
      </c>
      <c r="E18" s="12">
        <v>265740</v>
      </c>
      <c r="F18" s="5">
        <v>571380</v>
      </c>
      <c r="G18" s="5">
        <v>659800</v>
      </c>
    </row>
    <row r="19" spans="3:7" ht="3" customHeight="1"/>
    <row r="20" spans="3:7" ht="10.5" customHeight="1">
      <c r="C20" s="12" t="s">
        <v>31</v>
      </c>
      <c r="D20" s="12">
        <v>1342683.39</v>
      </c>
      <c r="E20" s="12">
        <v>1142989.1599999999</v>
      </c>
      <c r="F20" s="5">
        <v>2509631.29</v>
      </c>
      <c r="G20" s="5">
        <v>2544461.88</v>
      </c>
    </row>
    <row r="21" spans="3:7" ht="3" customHeight="1"/>
    <row r="22" spans="3:7" ht="10.5" customHeight="1">
      <c r="C22" s="12" t="s">
        <v>32</v>
      </c>
      <c r="D22" s="12">
        <v>2208715.06</v>
      </c>
      <c r="E22" s="12">
        <v>1944382.1</v>
      </c>
      <c r="F22" s="5">
        <v>4566118.2</v>
      </c>
      <c r="G22" s="5">
        <v>4104221.88</v>
      </c>
    </row>
    <row r="23" spans="3:7" ht="3" customHeight="1"/>
    <row r="24" spans="3:7" ht="10.5" customHeight="1">
      <c r="C24" s="12" t="s">
        <v>33</v>
      </c>
      <c r="D24" s="12">
        <v>95129.57</v>
      </c>
      <c r="E24" s="12">
        <v>106179.28</v>
      </c>
      <c r="F24" s="5">
        <v>193315.81</v>
      </c>
      <c r="G24" s="5">
        <v>228950.34</v>
      </c>
    </row>
    <row r="25" spans="3:7" ht="3" customHeight="1"/>
    <row r="26" spans="3:7" ht="10.5" customHeight="1">
      <c r="C26" s="12" t="s">
        <v>34</v>
      </c>
      <c r="D26" s="12">
        <v>82439.199999999997</v>
      </c>
      <c r="E26" s="12">
        <v>61663.32</v>
      </c>
      <c r="F26" s="5">
        <v>177569</v>
      </c>
      <c r="G26" s="5">
        <v>123924.92</v>
      </c>
    </row>
    <row r="27" spans="3:7" ht="3" customHeight="1"/>
    <row r="28" spans="3:7" ht="10.5" customHeight="1">
      <c r="C28" s="12" t="s">
        <v>35</v>
      </c>
      <c r="D28" s="12">
        <v>169965</v>
      </c>
      <c r="E28" s="12">
        <v>200486</v>
      </c>
      <c r="F28" s="5">
        <v>345554</v>
      </c>
      <c r="G28" s="5">
        <v>392058.5</v>
      </c>
    </row>
    <row r="29" spans="3:7" ht="3" customHeight="1"/>
    <row r="30" spans="3:7" ht="10.5" customHeight="1">
      <c r="C30" s="12" t="s">
        <v>36</v>
      </c>
      <c r="D30" s="12">
        <v>123193.5</v>
      </c>
      <c r="E30" s="12">
        <v>186656</v>
      </c>
      <c r="F30" s="5">
        <v>294774.5</v>
      </c>
      <c r="G30" s="5">
        <v>386960</v>
      </c>
    </row>
    <row r="31" spans="3:7" ht="3" customHeight="1"/>
    <row r="32" spans="3:7" ht="10.5" customHeight="1">
      <c r="C32" s="12" t="s">
        <v>37</v>
      </c>
      <c r="D32" s="12">
        <v>37480</v>
      </c>
      <c r="E32" s="12">
        <v>0</v>
      </c>
      <c r="F32" s="5">
        <v>86095</v>
      </c>
      <c r="G32" s="5">
        <v>0</v>
      </c>
    </row>
    <row r="33" spans="3:7" ht="3" customHeight="1"/>
    <row r="34" spans="3:7" ht="10.5" customHeight="1">
      <c r="C34" s="12"/>
      <c r="D34" s="12" t="s">
        <v>38</v>
      </c>
      <c r="E34" s="12" t="s">
        <v>38</v>
      </c>
      <c r="F34" s="5" t="s">
        <v>39</v>
      </c>
      <c r="G34" s="5" t="s">
        <v>39</v>
      </c>
    </row>
    <row r="35" spans="3:7" ht="3" customHeight="1"/>
    <row r="36" spans="3:7" ht="10.5" customHeight="1">
      <c r="C36" s="12" t="s">
        <v>40</v>
      </c>
      <c r="D36" s="12">
        <v>4353815.72</v>
      </c>
      <c r="E36" s="12">
        <v>3908095.86</v>
      </c>
      <c r="F36" s="5">
        <v>8744437.8000000007</v>
      </c>
      <c r="G36" s="5">
        <v>8440377.5199999996</v>
      </c>
    </row>
    <row r="37" spans="3:7" ht="12" customHeight="1"/>
    <row r="38" spans="3:7" ht="3" customHeight="1"/>
    <row r="39" spans="3:7" ht="10.5" customHeight="1">
      <c r="C39" s="12" t="s">
        <v>41</v>
      </c>
      <c r="D39" s="12">
        <v>2155369.4500000002</v>
      </c>
      <c r="E39" s="12">
        <v>1961308.56</v>
      </c>
      <c r="F39" s="5">
        <v>4931675.55</v>
      </c>
      <c r="G39" s="5">
        <v>4535527.43</v>
      </c>
    </row>
    <row r="40" spans="3:7" ht="3" customHeight="1"/>
    <row r="41" spans="3:7" ht="10.5" customHeight="1">
      <c r="C41" s="12"/>
      <c r="D41" s="12" t="s">
        <v>38</v>
      </c>
      <c r="E41" s="12" t="s">
        <v>38</v>
      </c>
      <c r="F41" s="5" t="s">
        <v>39</v>
      </c>
      <c r="G41" s="5" t="s">
        <v>39</v>
      </c>
    </row>
    <row r="42" spans="3:7" ht="3" customHeight="1"/>
    <row r="43" spans="3:7" ht="10.5" customHeight="1">
      <c r="C43" s="12" t="s">
        <v>42</v>
      </c>
      <c r="D43" s="12">
        <v>2198446.27</v>
      </c>
      <c r="E43" s="12">
        <v>1946787.3</v>
      </c>
      <c r="F43" s="5">
        <v>3812762.25</v>
      </c>
      <c r="G43" s="5">
        <v>3904850.09</v>
      </c>
    </row>
    <row r="44" spans="3:7" ht="12" customHeight="1"/>
    <row r="45" spans="3:7" ht="3" customHeight="1"/>
    <row r="46" spans="3:7" ht="10.5" customHeight="1">
      <c r="C46" s="12" t="s">
        <v>43</v>
      </c>
      <c r="D46" s="12">
        <v>39799.1</v>
      </c>
      <c r="E46" s="12">
        <v>29165.919999999998</v>
      </c>
      <c r="F46" s="5">
        <v>108507.24</v>
      </c>
      <c r="G46" s="5">
        <v>75097.94</v>
      </c>
    </row>
    <row r="47" spans="3:7" ht="3" customHeight="1"/>
    <row r="48" spans="3:7" ht="10.5" customHeight="1">
      <c r="C48" s="12"/>
      <c r="D48" s="12" t="s">
        <v>38</v>
      </c>
      <c r="E48" s="12" t="s">
        <v>38</v>
      </c>
      <c r="F48" s="5" t="s">
        <v>39</v>
      </c>
      <c r="G48" s="5" t="s">
        <v>39</v>
      </c>
    </row>
    <row r="49" spans="1:7" ht="3" customHeight="1"/>
    <row r="50" spans="1:7" ht="10.5" customHeight="1">
      <c r="C50" s="12" t="s">
        <v>44</v>
      </c>
      <c r="D50" s="12">
        <v>2238245.37</v>
      </c>
      <c r="E50" s="12">
        <v>1975953.22</v>
      </c>
      <c r="F50" s="5">
        <v>3921269.49</v>
      </c>
      <c r="G50" s="5">
        <v>3979948.03</v>
      </c>
    </row>
    <row r="51" spans="1:7" ht="12" customHeight="1"/>
    <row r="52" spans="1:7" ht="12" customHeight="1"/>
    <row r="53" spans="1:7" ht="12" customHeight="1"/>
    <row r="54" spans="1:7" ht="3" customHeight="1"/>
    <row r="55" spans="1:7" ht="10.5" customHeight="1">
      <c r="C55" s="12" t="s">
        <v>45</v>
      </c>
      <c r="D55" s="12"/>
      <c r="E55" s="12"/>
    </row>
    <row r="56" spans="1:7" ht="12" customHeight="1"/>
    <row r="57" spans="1:7" ht="3" customHeight="1"/>
    <row r="58" spans="1:7" ht="10.5" customHeight="1">
      <c r="A58" s="4">
        <v>1</v>
      </c>
      <c r="C58" s="12" t="s">
        <v>46</v>
      </c>
      <c r="D58" s="12">
        <v>1038084.26</v>
      </c>
      <c r="E58" s="12">
        <v>1029918.81</v>
      </c>
      <c r="F58" s="5">
        <v>2094707.98</v>
      </c>
      <c r="G58" s="5">
        <v>2093838.34</v>
      </c>
    </row>
    <row r="59" spans="1:7" ht="3" customHeight="1"/>
    <row r="60" spans="1:7" ht="10.5" customHeight="1">
      <c r="A60" s="4">
        <v>1</v>
      </c>
      <c r="C60" s="12" t="s">
        <v>47</v>
      </c>
      <c r="D60" s="12">
        <v>121808.14</v>
      </c>
      <c r="E60" s="12">
        <v>129180.17</v>
      </c>
      <c r="F60" s="5">
        <v>249313.61</v>
      </c>
      <c r="G60" s="5">
        <v>259971.54</v>
      </c>
    </row>
    <row r="61" spans="1:7" ht="3" customHeight="1"/>
    <row r="62" spans="1:7" ht="10.5" customHeight="1">
      <c r="A62" s="4">
        <v>1</v>
      </c>
      <c r="C62" s="12" t="s">
        <v>48</v>
      </c>
      <c r="D62" s="12">
        <v>98945.25</v>
      </c>
      <c r="E62" s="12">
        <v>106146.66</v>
      </c>
      <c r="F62" s="5">
        <v>202214.16</v>
      </c>
      <c r="G62" s="5">
        <v>213965.17</v>
      </c>
    </row>
    <row r="63" spans="1:7" ht="3" customHeight="1"/>
    <row r="64" spans="1:7" ht="10.5" customHeight="1">
      <c r="A64" s="4">
        <v>1</v>
      </c>
      <c r="C64" s="12" t="s">
        <v>49</v>
      </c>
      <c r="D64" s="12">
        <v>34440.22</v>
      </c>
      <c r="E64" s="12">
        <v>0</v>
      </c>
      <c r="F64" s="5">
        <v>92182.11</v>
      </c>
      <c r="G64" s="5">
        <v>0</v>
      </c>
    </row>
    <row r="65" spans="1:7" ht="3" customHeight="1"/>
    <row r="66" spans="1:7" ht="10.5" customHeight="1">
      <c r="A66" s="4">
        <v>1</v>
      </c>
      <c r="C66" s="12" t="s">
        <v>50</v>
      </c>
      <c r="D66" s="12">
        <v>0</v>
      </c>
      <c r="E66" s="12">
        <v>0</v>
      </c>
      <c r="F66" s="5">
        <v>0</v>
      </c>
      <c r="G66" s="5">
        <v>0</v>
      </c>
    </row>
    <row r="67" spans="1:7" ht="3" customHeight="1"/>
    <row r="68" spans="1:7" ht="10.5" customHeight="1">
      <c r="A68" s="4">
        <v>1</v>
      </c>
      <c r="C68" s="12" t="s">
        <v>51</v>
      </c>
      <c r="D68" s="12">
        <v>74933.899999999994</v>
      </c>
      <c r="E68" s="12">
        <v>73258.080000000002</v>
      </c>
      <c r="F68" s="5">
        <v>152032.69</v>
      </c>
      <c r="G68" s="5">
        <v>150641.75</v>
      </c>
    </row>
    <row r="69" spans="1:7" ht="3" customHeight="1"/>
    <row r="70" spans="1:7" ht="10.5" customHeight="1">
      <c r="A70" s="4">
        <v>1</v>
      </c>
      <c r="C70" s="12" t="s">
        <v>52</v>
      </c>
      <c r="D70" s="12">
        <v>158965.78</v>
      </c>
      <c r="E70" s="12">
        <v>60244.26</v>
      </c>
      <c r="F70" s="5">
        <v>242589.81</v>
      </c>
      <c r="G70" s="5">
        <v>152714.88</v>
      </c>
    </row>
    <row r="71" spans="1:7" ht="3" customHeight="1"/>
    <row r="72" spans="1:7" ht="10.5" customHeight="1">
      <c r="A72" s="4">
        <v>3</v>
      </c>
      <c r="C72" s="12" t="s">
        <v>53</v>
      </c>
      <c r="D72" s="12">
        <v>16170.93</v>
      </c>
      <c r="E72" s="12">
        <v>15829.35</v>
      </c>
      <c r="F72" s="5">
        <v>28449.09</v>
      </c>
      <c r="G72" s="5">
        <v>35505.9</v>
      </c>
    </row>
    <row r="73" spans="1:7" ht="3" customHeight="1"/>
    <row r="74" spans="1:7" ht="10.5" customHeight="1">
      <c r="A74" s="4">
        <v>3</v>
      </c>
      <c r="C74" s="12" t="s">
        <v>54</v>
      </c>
      <c r="D74" s="12">
        <v>10084</v>
      </c>
      <c r="E74" s="12">
        <v>14618</v>
      </c>
      <c r="F74" s="5">
        <v>20997</v>
      </c>
      <c r="G74" s="5">
        <v>26608</v>
      </c>
    </row>
    <row r="75" spans="1:7" ht="3" customHeight="1"/>
    <row r="76" spans="1:7" ht="10.5" customHeight="1">
      <c r="A76" s="4">
        <v>3</v>
      </c>
      <c r="C76" s="12" t="s">
        <v>55</v>
      </c>
      <c r="D76" s="12">
        <v>6458</v>
      </c>
      <c r="E76" s="12">
        <v>2200</v>
      </c>
      <c r="F76" s="5">
        <v>9310</v>
      </c>
      <c r="G76" s="5">
        <v>4712</v>
      </c>
    </row>
    <row r="77" spans="1:7" ht="3" customHeight="1"/>
    <row r="78" spans="1:7" ht="10.5" customHeight="1">
      <c r="A78" s="4">
        <v>3</v>
      </c>
      <c r="C78" s="12" t="s">
        <v>56</v>
      </c>
      <c r="D78" s="12">
        <v>12250</v>
      </c>
      <c r="E78" s="12">
        <v>7350</v>
      </c>
      <c r="F78" s="5">
        <v>18900</v>
      </c>
      <c r="G78" s="5">
        <v>17150</v>
      </c>
    </row>
    <row r="79" spans="1:7" ht="3" customHeight="1"/>
    <row r="80" spans="1:7" ht="10.5" customHeight="1">
      <c r="A80" s="4">
        <v>3</v>
      </c>
      <c r="C80" s="12" t="s">
        <v>57</v>
      </c>
      <c r="D80" s="12">
        <v>10713.31</v>
      </c>
      <c r="E80" s="12">
        <v>9694.59</v>
      </c>
      <c r="F80" s="5">
        <v>22485.5</v>
      </c>
      <c r="G80" s="5">
        <v>22706.880000000001</v>
      </c>
    </row>
    <row r="81" spans="1:7" ht="3" customHeight="1"/>
    <row r="82" spans="1:7" ht="10.5" customHeight="1">
      <c r="A82" s="4">
        <v>3</v>
      </c>
      <c r="C82" s="12" t="s">
        <v>58</v>
      </c>
      <c r="D82" s="12">
        <v>33710</v>
      </c>
      <c r="E82" s="12">
        <v>0</v>
      </c>
      <c r="F82" s="5">
        <v>42036.35</v>
      </c>
      <c r="G82" s="5">
        <v>0</v>
      </c>
    </row>
    <row r="83" spans="1:7" ht="3" customHeight="1"/>
    <row r="84" spans="1:7" ht="10.5" customHeight="1">
      <c r="A84" s="4">
        <v>4</v>
      </c>
      <c r="C84" s="12" t="s">
        <v>59</v>
      </c>
      <c r="D84" s="12">
        <v>0</v>
      </c>
      <c r="E84" s="12">
        <v>4737.1000000000004</v>
      </c>
      <c r="F84" s="5">
        <v>0</v>
      </c>
      <c r="G84" s="5">
        <v>4737.1000000000004</v>
      </c>
    </row>
    <row r="85" spans="1:7" ht="3" customHeight="1"/>
    <row r="86" spans="1:7" ht="10.5" customHeight="1">
      <c r="A86" s="4">
        <v>4</v>
      </c>
      <c r="C86" s="12" t="s">
        <v>60</v>
      </c>
      <c r="D86" s="12">
        <v>1283.99</v>
      </c>
      <c r="E86" s="12">
        <v>14824.07</v>
      </c>
      <c r="F86" s="5">
        <v>16346.08</v>
      </c>
      <c r="G86" s="5">
        <v>26392.98</v>
      </c>
    </row>
    <row r="87" spans="1:7" ht="3" customHeight="1"/>
    <row r="88" spans="1:7" ht="10.5" customHeight="1">
      <c r="A88" s="4">
        <v>3</v>
      </c>
      <c r="C88" s="12" t="s">
        <v>61</v>
      </c>
      <c r="D88" s="12">
        <v>29979</v>
      </c>
      <c r="E88" s="12">
        <v>17294.099999999999</v>
      </c>
      <c r="F88" s="5">
        <v>52727.27</v>
      </c>
      <c r="G88" s="5">
        <v>33238.639999999999</v>
      </c>
    </row>
    <row r="89" spans="1:7" ht="3" customHeight="1"/>
    <row r="90" spans="1:7" ht="10.5" customHeight="1">
      <c r="A90" s="4">
        <v>2</v>
      </c>
      <c r="C90" s="12" t="s">
        <v>62</v>
      </c>
      <c r="D90" s="12">
        <v>48139.78</v>
      </c>
      <c r="E90" s="12">
        <v>33075.46</v>
      </c>
      <c r="F90" s="5">
        <v>106188.02</v>
      </c>
      <c r="G90" s="5">
        <v>99849.07</v>
      </c>
    </row>
    <row r="91" spans="1:7" ht="3" customHeight="1"/>
    <row r="92" spans="1:7" ht="10.5" customHeight="1">
      <c r="A92" s="4">
        <v>2</v>
      </c>
      <c r="C92" s="12" t="s">
        <v>63</v>
      </c>
      <c r="D92" s="12">
        <v>5858.39</v>
      </c>
      <c r="E92" s="12">
        <v>3518.13</v>
      </c>
      <c r="F92" s="5">
        <v>13692</v>
      </c>
      <c r="G92" s="5">
        <v>8322.5</v>
      </c>
    </row>
    <row r="93" spans="1:7" ht="3" customHeight="1"/>
    <row r="94" spans="1:7" ht="10.5" customHeight="1">
      <c r="A94" s="4">
        <v>2</v>
      </c>
      <c r="C94" s="12" t="s">
        <v>64</v>
      </c>
      <c r="D94" s="12">
        <v>381.43</v>
      </c>
      <c r="E94" s="12">
        <v>63.88</v>
      </c>
      <c r="F94" s="5">
        <v>419.13</v>
      </c>
      <c r="G94" s="5">
        <v>141.87</v>
      </c>
    </row>
    <row r="95" spans="1:7" ht="3" customHeight="1"/>
    <row r="96" spans="1:7" ht="10.5" customHeight="1">
      <c r="A96" s="4">
        <v>2</v>
      </c>
      <c r="C96" s="12" t="s">
        <v>65</v>
      </c>
      <c r="D96" s="12">
        <v>1083.19</v>
      </c>
      <c r="E96" s="12">
        <v>2424.87</v>
      </c>
      <c r="F96" s="5">
        <v>1345.7</v>
      </c>
      <c r="G96" s="5">
        <v>8380.9599999999991</v>
      </c>
    </row>
    <row r="97" spans="1:7" ht="3" customHeight="1"/>
    <row r="98" spans="1:7" ht="10.5" customHeight="1">
      <c r="A98" s="4">
        <v>2</v>
      </c>
      <c r="C98" s="12" t="s">
        <v>66</v>
      </c>
      <c r="D98" s="12">
        <v>56.23</v>
      </c>
      <c r="E98" s="12">
        <v>0</v>
      </c>
      <c r="F98" s="5">
        <v>370.04</v>
      </c>
      <c r="G98" s="5">
        <v>0</v>
      </c>
    </row>
    <row r="99" spans="1:7" ht="3" customHeight="1"/>
    <row r="100" spans="1:7" ht="10.5" customHeight="1">
      <c r="A100" s="4">
        <v>2</v>
      </c>
      <c r="C100" s="12" t="s">
        <v>67</v>
      </c>
      <c r="D100" s="12">
        <v>89929.81</v>
      </c>
      <c r="E100" s="12">
        <v>67111.5</v>
      </c>
      <c r="F100" s="5">
        <v>202068.49</v>
      </c>
      <c r="G100" s="5">
        <v>161073.24</v>
      </c>
    </row>
    <row r="101" spans="1:7" ht="3" customHeight="1"/>
    <row r="102" spans="1:7" ht="10.5" customHeight="1">
      <c r="A102" s="4">
        <v>2</v>
      </c>
      <c r="C102" s="12" t="s">
        <v>68</v>
      </c>
      <c r="D102" s="12">
        <v>0</v>
      </c>
      <c r="E102" s="12">
        <v>2600</v>
      </c>
      <c r="F102" s="5">
        <v>1000</v>
      </c>
      <c r="G102" s="5">
        <v>3850</v>
      </c>
    </row>
    <row r="103" spans="1:7" ht="3" customHeight="1"/>
    <row r="104" spans="1:7" ht="10.5" customHeight="1">
      <c r="A104" s="4">
        <v>2</v>
      </c>
      <c r="C104" s="12" t="s">
        <v>69</v>
      </c>
      <c r="D104" s="12">
        <v>8956.8799999999992</v>
      </c>
      <c r="E104" s="12">
        <v>8500</v>
      </c>
      <c r="F104" s="5">
        <v>16456.88</v>
      </c>
      <c r="G104" s="5">
        <v>16100</v>
      </c>
    </row>
    <row r="105" spans="1:7" ht="3" customHeight="1"/>
    <row r="106" spans="1:7" ht="10.5" customHeight="1">
      <c r="A106" s="4">
        <v>2</v>
      </c>
      <c r="C106" s="12" t="s">
        <v>70</v>
      </c>
      <c r="D106" s="12">
        <v>8840.56</v>
      </c>
      <c r="E106" s="12">
        <v>11500</v>
      </c>
      <c r="F106" s="5">
        <v>17340.560000000001</v>
      </c>
      <c r="G106" s="5">
        <v>22000</v>
      </c>
    </row>
    <row r="107" spans="1:7" ht="3" customHeight="1"/>
    <row r="108" spans="1:7" ht="10.5" customHeight="1">
      <c r="A108" s="4">
        <v>2</v>
      </c>
      <c r="C108" s="12" t="s">
        <v>71</v>
      </c>
      <c r="D108" s="12">
        <v>19.86</v>
      </c>
      <c r="E108" s="12">
        <v>0</v>
      </c>
      <c r="F108" s="5">
        <v>19.86</v>
      </c>
      <c r="G108" s="5">
        <v>0</v>
      </c>
    </row>
    <row r="109" spans="1:7" ht="3" customHeight="1"/>
    <row r="110" spans="1:7" ht="10.5" customHeight="1">
      <c r="A110" s="4">
        <v>2</v>
      </c>
      <c r="C110" s="12" t="s">
        <v>72</v>
      </c>
      <c r="D110" s="12">
        <v>0</v>
      </c>
      <c r="E110" s="12">
        <v>0</v>
      </c>
      <c r="F110" s="5">
        <v>0</v>
      </c>
      <c r="G110" s="5">
        <v>0</v>
      </c>
    </row>
    <row r="111" spans="1:7" ht="3" customHeight="1"/>
    <row r="112" spans="1:7" ht="10.5" customHeight="1">
      <c r="A112" s="4">
        <v>2</v>
      </c>
      <c r="C112" s="12" t="s">
        <v>73</v>
      </c>
      <c r="D112" s="12">
        <v>41.85</v>
      </c>
      <c r="E112" s="12">
        <v>0</v>
      </c>
      <c r="F112" s="5">
        <v>41.85</v>
      </c>
      <c r="G112" s="5">
        <v>0</v>
      </c>
    </row>
    <row r="113" spans="1:7" ht="3" customHeight="1"/>
    <row r="114" spans="1:7" ht="10.5" customHeight="1">
      <c r="A114" s="4">
        <v>2</v>
      </c>
      <c r="C114" s="12" t="s">
        <v>74</v>
      </c>
      <c r="D114" s="12">
        <v>79711.929999999993</v>
      </c>
      <c r="E114" s="12">
        <v>61313.15</v>
      </c>
      <c r="F114" s="5">
        <v>172393.01</v>
      </c>
      <c r="G114" s="5">
        <v>157700.78</v>
      </c>
    </row>
    <row r="115" spans="1:7" ht="3" customHeight="1"/>
    <row r="116" spans="1:7" ht="10.5" customHeight="1">
      <c r="A116" s="4">
        <v>2</v>
      </c>
      <c r="C116" s="12" t="s">
        <v>75</v>
      </c>
      <c r="D116" s="12">
        <v>7417.52</v>
      </c>
      <c r="E116" s="12">
        <v>5437.15</v>
      </c>
      <c r="F116" s="5">
        <v>15906.05</v>
      </c>
      <c r="G116" s="5">
        <v>14612.98</v>
      </c>
    </row>
    <row r="117" spans="1:7" ht="10.5" customHeight="1">
      <c r="A117" s="4">
        <v>4</v>
      </c>
      <c r="C117" s="12" t="s">
        <v>76</v>
      </c>
      <c r="D117" s="12">
        <v>2000</v>
      </c>
      <c r="E117" s="12">
        <v>0</v>
      </c>
      <c r="F117" s="5">
        <v>2000</v>
      </c>
      <c r="G117" s="5">
        <v>0</v>
      </c>
    </row>
    <row r="118" spans="1:7" ht="3" customHeight="1"/>
    <row r="119" spans="1:7" ht="10.5" customHeight="1">
      <c r="A119" s="4">
        <v>4</v>
      </c>
      <c r="C119" s="12" t="s">
        <v>77</v>
      </c>
      <c r="D119" s="12">
        <v>46775.71</v>
      </c>
      <c r="E119" s="12">
        <v>64379.87</v>
      </c>
      <c r="F119" s="5">
        <v>114362.65</v>
      </c>
      <c r="G119" s="5">
        <v>103401.15</v>
      </c>
    </row>
    <row r="120" spans="1:7" ht="3" customHeight="1"/>
    <row r="121" spans="1:7" ht="10.5" customHeight="1">
      <c r="A121" s="4">
        <v>4</v>
      </c>
      <c r="C121" s="12" t="s">
        <v>78</v>
      </c>
      <c r="D121" s="12">
        <v>2874.6</v>
      </c>
      <c r="E121" s="12">
        <v>1526.45</v>
      </c>
      <c r="F121" s="5">
        <v>6245.81</v>
      </c>
      <c r="G121" s="5">
        <v>1837.47</v>
      </c>
    </row>
    <row r="122" spans="1:7" ht="3" customHeight="1"/>
    <row r="123" spans="1:7" ht="10.5" customHeight="1">
      <c r="A123" s="4">
        <v>4</v>
      </c>
      <c r="C123" s="12" t="s">
        <v>79</v>
      </c>
      <c r="D123" s="12">
        <v>65763.53</v>
      </c>
      <c r="E123" s="12">
        <v>49897.91</v>
      </c>
      <c r="F123" s="5">
        <v>114561.97</v>
      </c>
      <c r="G123" s="5">
        <v>98673.82</v>
      </c>
    </row>
    <row r="124" spans="1:7" ht="3" customHeight="1"/>
    <row r="125" spans="1:7" ht="10.5" customHeight="1">
      <c r="A125" s="4">
        <v>6</v>
      </c>
      <c r="C125" s="12" t="s">
        <v>80</v>
      </c>
      <c r="D125" s="12">
        <v>4010.81</v>
      </c>
      <c r="E125" s="12">
        <v>3471.71</v>
      </c>
      <c r="F125" s="5">
        <v>9068.82</v>
      </c>
      <c r="G125" s="5">
        <v>7719.91</v>
      </c>
    </row>
    <row r="126" spans="1:7" ht="3" customHeight="1"/>
    <row r="127" spans="1:7" ht="10.5" customHeight="1">
      <c r="A127" s="4">
        <v>4</v>
      </c>
      <c r="C127" s="12" t="s">
        <v>81</v>
      </c>
      <c r="D127" s="12">
        <v>36617.75</v>
      </c>
      <c r="E127" s="12">
        <v>36723.29</v>
      </c>
      <c r="F127" s="5">
        <v>70496.98</v>
      </c>
      <c r="G127" s="5">
        <v>74172.12</v>
      </c>
    </row>
    <row r="128" spans="1:7" ht="3" customHeight="1"/>
    <row r="129" spans="1:7" ht="10.5" customHeight="1">
      <c r="A129" s="4">
        <v>4</v>
      </c>
      <c r="C129" s="12" t="s">
        <v>82</v>
      </c>
      <c r="D129" s="12">
        <v>6225.05</v>
      </c>
      <c r="E129" s="12">
        <v>6924.77</v>
      </c>
      <c r="F129" s="5">
        <v>10852.19</v>
      </c>
      <c r="G129" s="5">
        <v>8554.43</v>
      </c>
    </row>
    <row r="130" spans="1:7" ht="3" customHeight="1"/>
    <row r="131" spans="1:7" ht="10.5" customHeight="1">
      <c r="A131" s="4">
        <v>4</v>
      </c>
      <c r="C131" s="12" t="s">
        <v>83</v>
      </c>
      <c r="D131" s="12">
        <v>3370.57</v>
      </c>
      <c r="E131" s="12">
        <v>5789.34</v>
      </c>
      <c r="F131" s="5">
        <v>9072.9</v>
      </c>
      <c r="G131" s="5">
        <v>10720.73</v>
      </c>
    </row>
    <row r="132" spans="1:7" ht="3" customHeight="1"/>
    <row r="133" spans="1:7" ht="10.5" customHeight="1">
      <c r="A133" s="4">
        <v>4</v>
      </c>
      <c r="C133" s="12" t="s">
        <v>84</v>
      </c>
      <c r="D133" s="12">
        <v>1484.24</v>
      </c>
      <c r="E133" s="12">
        <v>1392.08</v>
      </c>
      <c r="F133" s="5">
        <v>2876.33</v>
      </c>
      <c r="G133" s="5">
        <v>2784.16</v>
      </c>
    </row>
    <row r="134" spans="1:7" ht="3" customHeight="1"/>
    <row r="135" spans="1:7" ht="10.5" customHeight="1">
      <c r="A135" s="4">
        <v>4</v>
      </c>
      <c r="C135" s="12" t="s">
        <v>85</v>
      </c>
      <c r="D135" s="12">
        <v>3413.27</v>
      </c>
      <c r="E135" s="12">
        <v>2788.94</v>
      </c>
      <c r="F135" s="5">
        <v>8875.83</v>
      </c>
      <c r="G135" s="5">
        <v>7556.28</v>
      </c>
    </row>
    <row r="136" spans="1:7" ht="3" customHeight="1">
      <c r="A136" s="4">
        <v>7</v>
      </c>
    </row>
    <row r="137" spans="1:7" ht="10.5" customHeight="1">
      <c r="A137" s="4">
        <v>7</v>
      </c>
      <c r="C137" s="12" t="s">
        <v>86</v>
      </c>
      <c r="D137" s="12">
        <v>92400</v>
      </c>
      <c r="E137" s="12">
        <v>90400</v>
      </c>
      <c r="F137" s="5">
        <v>187800</v>
      </c>
      <c r="G137" s="5">
        <v>180800</v>
      </c>
    </row>
    <row r="138" spans="1:7" ht="3" customHeight="1"/>
    <row r="139" spans="1:7" ht="10.5" customHeight="1">
      <c r="A139" s="4">
        <v>5</v>
      </c>
      <c r="C139" s="12" t="s">
        <v>87</v>
      </c>
      <c r="D139" s="12">
        <v>501.25</v>
      </c>
      <c r="E139" s="12">
        <v>492.92</v>
      </c>
      <c r="F139" s="5">
        <v>1002.5</v>
      </c>
      <c r="G139" s="5">
        <v>985.84</v>
      </c>
    </row>
    <row r="140" spans="1:7" ht="3" customHeight="1"/>
    <row r="141" spans="1:7" ht="10.5" customHeight="1">
      <c r="A141" s="4">
        <v>5</v>
      </c>
      <c r="C141" s="12" t="s">
        <v>88</v>
      </c>
      <c r="D141" s="12">
        <v>4828.84</v>
      </c>
      <c r="E141" s="12">
        <v>4662.17</v>
      </c>
      <c r="F141" s="5">
        <v>9657.68</v>
      </c>
      <c r="G141" s="5">
        <v>9324.34</v>
      </c>
    </row>
    <row r="142" spans="1:7" ht="3" customHeight="1"/>
    <row r="143" spans="1:7" ht="10.5" customHeight="1">
      <c r="A143" s="4">
        <v>5</v>
      </c>
      <c r="C143" s="12" t="s">
        <v>89</v>
      </c>
      <c r="D143" s="12">
        <v>930.25</v>
      </c>
      <c r="E143" s="12">
        <v>1224.42</v>
      </c>
      <c r="F143" s="5">
        <v>1860.5</v>
      </c>
      <c r="G143" s="5">
        <v>2098.84</v>
      </c>
    </row>
    <row r="144" spans="1:7" ht="3" customHeight="1"/>
    <row r="145" spans="1:7" ht="10.5" customHeight="1">
      <c r="A145" s="4">
        <v>5</v>
      </c>
      <c r="C145" s="12" t="s">
        <v>90</v>
      </c>
      <c r="D145" s="12">
        <v>20777.84</v>
      </c>
      <c r="E145" s="12">
        <v>22269.84</v>
      </c>
      <c r="F145" s="5">
        <v>55895.68</v>
      </c>
      <c r="G145" s="5">
        <v>44539.68</v>
      </c>
    </row>
    <row r="146" spans="1:7" ht="3" customHeight="1"/>
    <row r="147" spans="1:7" ht="10.5" customHeight="1">
      <c r="A147" s="4">
        <v>5</v>
      </c>
      <c r="C147" s="12" t="s">
        <v>91</v>
      </c>
      <c r="D147" s="12">
        <v>8050</v>
      </c>
      <c r="E147" s="12">
        <v>8203</v>
      </c>
      <c r="F147" s="5">
        <v>19957</v>
      </c>
      <c r="G147" s="5">
        <v>16406</v>
      </c>
    </row>
    <row r="148" spans="1:7" ht="3" customHeight="1"/>
    <row r="149" spans="1:7" ht="10.5" customHeight="1">
      <c r="A149" s="4">
        <v>4</v>
      </c>
      <c r="C149" s="12" t="s">
        <v>92</v>
      </c>
      <c r="D149" s="12">
        <v>7207.58</v>
      </c>
      <c r="E149" s="12">
        <v>26046.16</v>
      </c>
      <c r="F149" s="5">
        <v>14415.16</v>
      </c>
      <c r="G149" s="5">
        <v>49845.04</v>
      </c>
    </row>
    <row r="150" spans="1:7" ht="3" customHeight="1"/>
    <row r="151" spans="1:7" ht="10.5" customHeight="1">
      <c r="A151" s="4">
        <v>4</v>
      </c>
      <c r="C151" s="12" t="s">
        <v>93</v>
      </c>
      <c r="D151" s="12">
        <v>1546.5</v>
      </c>
      <c r="E151" s="12">
        <v>1091.28</v>
      </c>
      <c r="F151" s="5">
        <v>2596.5</v>
      </c>
      <c r="G151" s="5">
        <v>1991.28</v>
      </c>
    </row>
    <row r="152" spans="1:7" ht="3" customHeight="1"/>
    <row r="153" spans="1:7" ht="10.5" customHeight="1">
      <c r="A153" s="4">
        <v>4</v>
      </c>
      <c r="C153" s="12" t="s">
        <v>94</v>
      </c>
      <c r="D153" s="12">
        <v>0</v>
      </c>
      <c r="E153" s="12">
        <v>0</v>
      </c>
      <c r="F153" s="5">
        <v>0</v>
      </c>
      <c r="G153" s="5">
        <v>0</v>
      </c>
    </row>
    <row r="154" spans="1:7" ht="3" customHeight="1"/>
    <row r="155" spans="1:7" ht="10.5" customHeight="1">
      <c r="A155" s="4">
        <v>4</v>
      </c>
      <c r="C155" s="12" t="s">
        <v>95</v>
      </c>
      <c r="D155" s="12">
        <v>0</v>
      </c>
      <c r="E155" s="12">
        <v>0</v>
      </c>
      <c r="F155" s="5">
        <v>0</v>
      </c>
      <c r="G155" s="5">
        <v>0</v>
      </c>
    </row>
    <row r="156" spans="1:7" ht="3" customHeight="1"/>
    <row r="157" spans="1:7" ht="10.5" customHeight="1">
      <c r="A157" s="4">
        <v>4</v>
      </c>
      <c r="C157" s="12" t="s">
        <v>96</v>
      </c>
      <c r="D157" s="12">
        <v>2478</v>
      </c>
      <c r="E157" s="12">
        <v>1356.64</v>
      </c>
      <c r="F157" s="5">
        <v>4277</v>
      </c>
      <c r="G157" s="5">
        <v>2488.39</v>
      </c>
    </row>
    <row r="158" spans="1:7" ht="3" customHeight="1"/>
    <row r="159" spans="1:7" ht="10.5" customHeight="1">
      <c r="C159" s="12"/>
      <c r="D159" s="12" t="s">
        <v>38</v>
      </c>
      <c r="E159" s="12" t="s">
        <v>38</v>
      </c>
      <c r="F159" s="5" t="s">
        <v>39</v>
      </c>
      <c r="G159" s="5" t="s">
        <v>39</v>
      </c>
    </row>
    <row r="160" spans="1:7" ht="3" customHeight="1"/>
    <row r="161" spans="3:7" ht="10.5" customHeight="1">
      <c r="C161" s="12" t="s">
        <v>97</v>
      </c>
      <c r="D161" s="13">
        <f>SUM(D58:D160)</f>
        <v>2209520</v>
      </c>
      <c r="E161" s="12">
        <v>2009480.12</v>
      </c>
      <c r="F161" s="5">
        <v>4437388.88</v>
      </c>
      <c r="G161" s="5">
        <v>4158114.06</v>
      </c>
    </row>
    <row r="162" spans="3:7" ht="12" customHeight="1"/>
    <row r="163" spans="3:7" ht="3" customHeight="1"/>
    <row r="164" spans="3:7" ht="10.5" customHeight="1">
      <c r="C164" s="12" t="s">
        <v>98</v>
      </c>
      <c r="D164" s="12">
        <v>28745.23</v>
      </c>
      <c r="E164" s="12">
        <v>-33526.9</v>
      </c>
      <c r="F164" s="5">
        <v>-516119.39</v>
      </c>
      <c r="G164" s="5">
        <v>-178166.03</v>
      </c>
    </row>
    <row r="165" spans="3:7" ht="3" customHeight="1"/>
    <row r="166" spans="3:7" ht="10.5" customHeight="1">
      <c r="C166" s="12" t="s">
        <v>99</v>
      </c>
      <c r="D166" s="12">
        <v>1388.45</v>
      </c>
      <c r="E166" s="12">
        <v>1223.76</v>
      </c>
      <c r="F166" s="5">
        <v>2915.58</v>
      </c>
      <c r="G166" s="5">
        <v>2533.6</v>
      </c>
    </row>
    <row r="167" spans="3:7" ht="3" customHeight="1"/>
    <row r="168" spans="3:7" ht="10.5" customHeight="1">
      <c r="C168" s="12" t="s">
        <v>100</v>
      </c>
      <c r="D168" s="12">
        <v>1260.1400000000001</v>
      </c>
      <c r="E168" s="12">
        <v>21760.61</v>
      </c>
      <c r="F168" s="5">
        <v>2265.56</v>
      </c>
      <c r="G168" s="5">
        <v>22908.81</v>
      </c>
    </row>
    <row r="169" spans="3:7" ht="3" customHeight="1"/>
    <row r="170" spans="3:7" ht="10.5" customHeight="1">
      <c r="C170" s="12"/>
      <c r="D170" s="12" t="s">
        <v>38</v>
      </c>
      <c r="E170" s="12" t="s">
        <v>38</v>
      </c>
      <c r="F170" s="5" t="s">
        <v>39</v>
      </c>
      <c r="G170" s="5" t="s">
        <v>39</v>
      </c>
    </row>
    <row r="171" spans="3:7" ht="3" customHeight="1"/>
    <row r="172" spans="3:7" ht="10.5" customHeight="1">
      <c r="C172" s="12" t="s">
        <v>101</v>
      </c>
      <c r="D172" s="12">
        <v>128.31</v>
      </c>
      <c r="E172" s="12">
        <v>-20536.849999999999</v>
      </c>
      <c r="F172" s="5">
        <v>650.02</v>
      </c>
      <c r="G172" s="5">
        <v>-20375.21</v>
      </c>
    </row>
    <row r="173" spans="3:7" ht="12" customHeight="1"/>
    <row r="174" spans="3:7" ht="3" customHeight="1"/>
    <row r="175" spans="3:7" ht="10.5" customHeight="1">
      <c r="C175" s="12"/>
      <c r="D175" s="12" t="s">
        <v>38</v>
      </c>
      <c r="E175" s="12" t="s">
        <v>38</v>
      </c>
      <c r="F175" s="5" t="s">
        <v>39</v>
      </c>
      <c r="G175" s="5" t="s">
        <v>39</v>
      </c>
    </row>
    <row r="176" spans="3:7" ht="3" customHeight="1"/>
    <row r="177" spans="1:7" ht="10.5" customHeight="1">
      <c r="C177" s="12" t="s">
        <v>102</v>
      </c>
      <c r="D177" s="12">
        <v>28873.54</v>
      </c>
      <c r="E177" s="12">
        <v>-54063.75</v>
      </c>
      <c r="F177" s="5">
        <v>-515469.37</v>
      </c>
      <c r="G177" s="5">
        <v>-198541.24</v>
      </c>
    </row>
    <row r="178" spans="1:7" ht="3" customHeight="1"/>
    <row r="179" spans="1:7" ht="10.5" customHeight="1">
      <c r="C179" s="12"/>
      <c r="D179" s="12" t="s">
        <v>103</v>
      </c>
      <c r="E179" s="12" t="s">
        <v>103</v>
      </c>
      <c r="F179" s="5" t="s">
        <v>104</v>
      </c>
      <c r="G179" s="5" t="s">
        <v>104</v>
      </c>
    </row>
    <row r="180" spans="1:7" ht="250.5" hidden="1" customHeight="1"/>
    <row r="181" spans="1:7" ht="20.25" customHeight="1"/>
    <row r="185" spans="1:7" ht="12.75" customHeight="1">
      <c r="C185" s="14" t="s">
        <v>105</v>
      </c>
    </row>
    <row r="186" spans="1:7" ht="12.75" customHeight="1">
      <c r="A186" s="4">
        <v>1</v>
      </c>
      <c r="C186" s="14" t="s">
        <v>106</v>
      </c>
      <c r="D186" s="15">
        <f>D58+D60+D62+D64+D66+D68+D70</f>
        <v>1527177.5499999998</v>
      </c>
    </row>
    <row r="187" spans="1:7" ht="12.75" customHeight="1">
      <c r="A187" s="4">
        <v>2</v>
      </c>
      <c r="C187" s="14" t="s">
        <v>107</v>
      </c>
      <c r="D187" s="15">
        <f>D90+D92+D94+D96+D98+D100+D102+D104+D106+D108+D110+D112+D114+D116</f>
        <v>250437.43</v>
      </c>
    </row>
    <row r="188" spans="1:7" ht="12.75" customHeight="1">
      <c r="A188" s="4">
        <v>3</v>
      </c>
      <c r="C188" s="14" t="s">
        <v>108</v>
      </c>
      <c r="D188" s="15">
        <f>D72+D74+D76+D78+D80+D82+D88</f>
        <v>119365.23999999999</v>
      </c>
    </row>
    <row r="189" spans="1:7" ht="12.75" customHeight="1">
      <c r="A189" s="4">
        <v>4</v>
      </c>
      <c r="C189" s="14" t="s">
        <v>109</v>
      </c>
      <c r="D189" s="15">
        <f>D84+D86+D117+D119+D121+D123+D127+D129+D131+D133+D135+D149+D151+D153+D155+D157</f>
        <v>181040.78999999995</v>
      </c>
    </row>
    <row r="190" spans="1:7" ht="12.75" customHeight="1">
      <c r="A190" s="4">
        <v>5</v>
      </c>
      <c r="C190" s="14" t="s">
        <v>110</v>
      </c>
      <c r="D190" s="15">
        <f>D139+D141+D143+D145+D147</f>
        <v>35088.18</v>
      </c>
    </row>
    <row r="191" spans="1:7" ht="12.75" customHeight="1">
      <c r="A191" s="4">
        <v>6</v>
      </c>
      <c r="C191" s="14" t="s">
        <v>111</v>
      </c>
      <c r="D191" s="15">
        <f>D125</f>
        <v>4010.81</v>
      </c>
    </row>
    <row r="192" spans="1:7" ht="12.75" customHeight="1">
      <c r="A192" s="4">
        <v>7</v>
      </c>
      <c r="C192" s="14" t="s">
        <v>112</v>
      </c>
      <c r="D192" s="17">
        <f>D137</f>
        <v>92400</v>
      </c>
    </row>
    <row r="193" spans="4:4" ht="12.75" customHeight="1">
      <c r="D193" s="16">
        <f>SUM(D186:D192)</f>
        <v>2209520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14"/>
  <sheetViews>
    <sheetView workbookViewId="0">
      <selection activeCell="B26" sqref="B26"/>
    </sheetView>
  </sheetViews>
  <sheetFormatPr defaultRowHeight="15"/>
  <cols>
    <col min="2" max="2" width="36.85546875" bestFit="1" customWidth="1"/>
    <col min="3" max="4" width="15.7109375" customWidth="1"/>
    <col min="5" max="5" width="9.140625" customWidth="1"/>
    <col min="6" max="6" width="14.140625" bestFit="1" customWidth="1"/>
    <col min="8" max="8" width="15.140625" customWidth="1"/>
  </cols>
  <sheetData>
    <row r="1" spans="2:6">
      <c r="B1" s="23" t="s">
        <v>0</v>
      </c>
      <c r="C1" s="23"/>
      <c r="D1" s="23"/>
      <c r="E1" s="23"/>
      <c r="F1" s="1"/>
    </row>
    <row r="2" spans="2:6">
      <c r="B2" s="23" t="s">
        <v>1</v>
      </c>
      <c r="C2" s="23"/>
      <c r="D2" s="23"/>
      <c r="E2" s="23"/>
      <c r="F2" s="1"/>
    </row>
    <row r="3" spans="2:6">
      <c r="B3" s="23" t="s">
        <v>2</v>
      </c>
      <c r="C3" s="23"/>
      <c r="D3" s="23"/>
      <c r="E3" s="23"/>
      <c r="F3" s="1"/>
    </row>
    <row r="4" spans="2:6">
      <c r="B4" s="23" t="s">
        <v>114</v>
      </c>
      <c r="C4" s="23"/>
      <c r="D4" s="23"/>
      <c r="E4" s="23"/>
      <c r="F4" s="1"/>
    </row>
    <row r="6" spans="2:6">
      <c r="B6" s="2" t="s">
        <v>4</v>
      </c>
      <c r="C6" s="2" t="s">
        <v>5</v>
      </c>
      <c r="D6" s="2" t="s">
        <v>6</v>
      </c>
    </row>
    <row r="7" spans="2:6">
      <c r="B7" s="3" t="s">
        <v>7</v>
      </c>
      <c r="C7" s="19">
        <f>'DEC INCOME STATEMENT'!D182</f>
        <v>1587527.0199999998</v>
      </c>
      <c r="D7" s="20">
        <f>'NOVEMBER 2015'!D7+C7</f>
        <v>4620563.5699999994</v>
      </c>
    </row>
    <row r="8" spans="2:6">
      <c r="B8" s="3" t="s">
        <v>8</v>
      </c>
      <c r="C8" s="18">
        <f>'DEC INCOME STATEMENT'!D183</f>
        <v>297784.17</v>
      </c>
      <c r="D8" s="22">
        <f>'NOVEMBER 2015'!D8+C8</f>
        <v>845021.59999999986</v>
      </c>
    </row>
    <row r="9" spans="2:6">
      <c r="B9" s="3" t="s">
        <v>9</v>
      </c>
      <c r="C9" s="18">
        <f>'DEC INCOME STATEMENT'!D184</f>
        <v>87944.71</v>
      </c>
      <c r="D9" s="22">
        <f>'NOVEMBER 2015'!D9+C9</f>
        <v>282848.95</v>
      </c>
    </row>
    <row r="10" spans="2:6">
      <c r="B10" s="3" t="s">
        <v>10</v>
      </c>
      <c r="C10" s="18">
        <f>'DEC INCOME STATEMENT'!D185</f>
        <v>185694.90999999997</v>
      </c>
      <c r="D10" s="22">
        <f>'NOVEMBER 2015'!D10+C10</f>
        <v>562670.69999999995</v>
      </c>
    </row>
    <row r="11" spans="2:6">
      <c r="B11" s="3" t="s">
        <v>11</v>
      </c>
      <c r="C11" s="18">
        <f>'DEC INCOME STATEMENT'!D186</f>
        <v>27038.18</v>
      </c>
      <c r="D11" s="22">
        <f>'NOVEMBER 2015'!D11+C11</f>
        <v>115409.35999999999</v>
      </c>
    </row>
    <row r="12" spans="2:6">
      <c r="B12" s="3" t="s">
        <v>12</v>
      </c>
      <c r="C12" s="18">
        <f>'DEC INCOME STATEMENT'!D187</f>
        <v>6836.31</v>
      </c>
      <c r="D12" s="22">
        <f>'NOVEMBER 2015'!D12+C12</f>
        <v>15905.119999999999</v>
      </c>
    </row>
    <row r="13" spans="2:6">
      <c r="B13" s="3" t="s">
        <v>13</v>
      </c>
      <c r="C13" s="18">
        <f>'NOVEMBER INCOME STATEMENT'!D192</f>
        <v>92400</v>
      </c>
      <c r="D13" s="22">
        <f>'NOVEMBER 2015'!D13+C13</f>
        <v>280200</v>
      </c>
    </row>
    <row r="14" spans="2:6">
      <c r="B14" s="2" t="s">
        <v>14</v>
      </c>
      <c r="C14" s="20">
        <f>SUM(C7:C13)</f>
        <v>2285225.2999999998</v>
      </c>
      <c r="D14" s="20">
        <f>SUM(D7:D13)</f>
        <v>6722619.2999999998</v>
      </c>
    </row>
  </sheetData>
  <mergeCells count="4">
    <mergeCell ref="B1:E1"/>
    <mergeCell ref="B2:E2"/>
    <mergeCell ref="B3:E3"/>
    <mergeCell ref="B4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89"/>
  <sheetViews>
    <sheetView topLeftCell="A135" workbookViewId="0">
      <selection activeCell="A58" sqref="A58:A157"/>
    </sheetView>
  </sheetViews>
  <sheetFormatPr defaultRowHeight="12.75" customHeight="1"/>
  <cols>
    <col min="1" max="1" width="9.140625" style="21"/>
    <col min="2" max="2" width="1.140625" style="5" hidden="1" customWidth="1"/>
    <col min="3" max="3" width="73.5703125" style="5" customWidth="1"/>
    <col min="4" max="4" width="20.7109375" style="5" customWidth="1"/>
    <col min="5" max="5" width="17.5703125" style="5" customWidth="1"/>
    <col min="6" max="7" width="17.28515625" style="5" bestFit="1" customWidth="1"/>
    <col min="8" max="257" width="6.85546875" style="5" customWidth="1"/>
    <col min="258" max="16384" width="9.140625" style="5"/>
  </cols>
  <sheetData>
    <row r="1" spans="3:16" ht="15">
      <c r="C1" s="6"/>
      <c r="D1" s="6" t="s">
        <v>15</v>
      </c>
      <c r="E1" s="6" t="s">
        <v>16</v>
      </c>
    </row>
    <row r="2" spans="3:16" ht="15">
      <c r="C2" s="6"/>
      <c r="D2" s="6"/>
      <c r="E2" s="6"/>
    </row>
    <row r="3" spans="3:16" ht="15">
      <c r="C3" s="7">
        <v>42480</v>
      </c>
      <c r="D3" s="8"/>
    </row>
    <row r="4" spans="3:16" ht="15">
      <c r="C4" s="6"/>
      <c r="D4" s="6" t="s">
        <v>17</v>
      </c>
      <c r="E4" s="6" t="s">
        <v>18</v>
      </c>
    </row>
    <row r="5" spans="3:16" ht="15">
      <c r="C5" s="9">
        <v>0.34569444444444447</v>
      </c>
    </row>
    <row r="6" spans="3:16" ht="15"/>
    <row r="7" spans="3:16" ht="15">
      <c r="C7" s="10" t="s">
        <v>19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3:16" ht="15">
      <c r="C8" s="8" t="s">
        <v>20</v>
      </c>
    </row>
    <row r="9" spans="3:16" ht="15"/>
    <row r="10" spans="3:16" ht="15">
      <c r="C10" s="6"/>
      <c r="D10" s="6" t="s">
        <v>21</v>
      </c>
      <c r="E10" s="6" t="s">
        <v>113</v>
      </c>
    </row>
    <row r="11" spans="3:16" ht="15"/>
    <row r="12" spans="3:16" ht="15">
      <c r="C12" s="6"/>
      <c r="D12" s="6" t="s">
        <v>23</v>
      </c>
      <c r="E12" s="6" t="s">
        <v>24</v>
      </c>
      <c r="F12" s="5" t="s">
        <v>25</v>
      </c>
      <c r="G12" s="5" t="s">
        <v>25</v>
      </c>
    </row>
    <row r="13" spans="3:16" ht="15"/>
    <row r="14" spans="3:16" ht="15">
      <c r="C14" s="6" t="s">
        <v>26</v>
      </c>
      <c r="D14" s="6" t="s">
        <v>27</v>
      </c>
      <c r="E14" s="6" t="s">
        <v>28</v>
      </c>
      <c r="F14" s="5" t="s">
        <v>29</v>
      </c>
      <c r="G14" s="5" t="s">
        <v>24</v>
      </c>
    </row>
    <row r="15" spans="3:16" ht="15"/>
    <row r="16" spans="3:16" ht="15"/>
    <row r="17" spans="3:7" ht="15"/>
    <row r="18" spans="3:7" ht="15" customHeight="1">
      <c r="C18" s="12" t="s">
        <v>30</v>
      </c>
      <c r="D18" s="12">
        <v>270640</v>
      </c>
      <c r="E18" s="12">
        <v>370870</v>
      </c>
      <c r="F18" s="5">
        <v>842020</v>
      </c>
      <c r="G18" s="5">
        <v>1030670</v>
      </c>
    </row>
    <row r="19" spans="3:7" ht="15"/>
    <row r="20" spans="3:7" ht="15" customHeight="1">
      <c r="C20" s="12" t="s">
        <v>31</v>
      </c>
      <c r="D20" s="12">
        <v>1364469.18</v>
      </c>
      <c r="E20" s="12">
        <v>1657116</v>
      </c>
      <c r="F20" s="5">
        <v>3874100.47</v>
      </c>
      <c r="G20" s="5">
        <v>4201577.88</v>
      </c>
    </row>
    <row r="21" spans="3:7" ht="15"/>
    <row r="22" spans="3:7" ht="15" customHeight="1">
      <c r="C22" s="12" t="s">
        <v>32</v>
      </c>
      <c r="D22" s="12">
        <v>2297452.7400000002</v>
      </c>
      <c r="E22" s="12">
        <v>1976013.88</v>
      </c>
      <c r="F22" s="5">
        <v>6863570.9400000004</v>
      </c>
      <c r="G22" s="5">
        <v>6080235.7599999998</v>
      </c>
    </row>
    <row r="23" spans="3:7" ht="15"/>
    <row r="24" spans="3:7" ht="15" customHeight="1">
      <c r="C24" s="12" t="s">
        <v>33</v>
      </c>
      <c r="D24" s="12">
        <v>86797.75</v>
      </c>
      <c r="E24" s="12">
        <v>124210.46</v>
      </c>
      <c r="F24" s="5">
        <v>280113.56</v>
      </c>
      <c r="G24" s="5">
        <v>353160.8</v>
      </c>
    </row>
    <row r="25" spans="3:7" ht="15"/>
    <row r="26" spans="3:7" ht="15" customHeight="1">
      <c r="C26" s="12" t="s">
        <v>34</v>
      </c>
      <c r="D26" s="12">
        <v>96728.4</v>
      </c>
      <c r="E26" s="12">
        <v>57695.8</v>
      </c>
      <c r="F26" s="5">
        <v>274297.40000000002</v>
      </c>
      <c r="G26" s="5">
        <v>181620.72</v>
      </c>
    </row>
    <row r="27" spans="3:7" ht="15"/>
    <row r="28" spans="3:7" ht="15" customHeight="1">
      <c r="C28" s="12" t="s">
        <v>35</v>
      </c>
      <c r="D28" s="12">
        <v>173200</v>
      </c>
      <c r="E28" s="12">
        <v>205464.5</v>
      </c>
      <c r="F28" s="5">
        <v>518754</v>
      </c>
      <c r="G28" s="5">
        <v>597523</v>
      </c>
    </row>
    <row r="29" spans="3:7" ht="15"/>
    <row r="30" spans="3:7" ht="15" customHeight="1">
      <c r="C30" s="12" t="s">
        <v>36</v>
      </c>
      <c r="D30" s="12">
        <v>228200.5</v>
      </c>
      <c r="E30" s="12">
        <v>223322</v>
      </c>
      <c r="F30" s="5">
        <v>522975</v>
      </c>
      <c r="G30" s="5">
        <v>610282</v>
      </c>
    </row>
    <row r="31" spans="3:7" ht="15"/>
    <row r="32" spans="3:7" ht="15" customHeight="1">
      <c r="C32" s="12" t="s">
        <v>37</v>
      </c>
      <c r="D32" s="12">
        <v>96891</v>
      </c>
      <c r="E32" s="12">
        <v>0</v>
      </c>
      <c r="F32" s="5">
        <v>182986</v>
      </c>
      <c r="G32" s="5">
        <v>0</v>
      </c>
    </row>
    <row r="33" spans="3:7" ht="15"/>
    <row r="34" spans="3:7" ht="15" customHeight="1">
      <c r="C34" s="12"/>
      <c r="D34" s="12" t="s">
        <v>38</v>
      </c>
      <c r="E34" s="12" t="s">
        <v>38</v>
      </c>
      <c r="F34" s="5" t="s">
        <v>39</v>
      </c>
      <c r="G34" s="5" t="s">
        <v>39</v>
      </c>
    </row>
    <row r="35" spans="3:7" ht="15"/>
    <row r="36" spans="3:7" ht="15" customHeight="1">
      <c r="C36" s="12" t="s">
        <v>40</v>
      </c>
      <c r="D36" s="12">
        <v>4614379.57</v>
      </c>
      <c r="E36" s="12">
        <v>4614692.6399999997</v>
      </c>
      <c r="F36" s="5">
        <v>13358817.369999999</v>
      </c>
      <c r="G36" s="5">
        <v>13055070.16</v>
      </c>
    </row>
    <row r="37" spans="3:7" ht="15"/>
    <row r="38" spans="3:7" ht="15"/>
    <row r="39" spans="3:7" ht="15" customHeight="1">
      <c r="C39" s="12" t="s">
        <v>41</v>
      </c>
      <c r="D39" s="12">
        <v>2654070.6</v>
      </c>
      <c r="E39" s="12">
        <v>2049177.75</v>
      </c>
      <c r="F39" s="5">
        <v>7585746.1500000004</v>
      </c>
      <c r="G39" s="5">
        <v>6584705.1799999997</v>
      </c>
    </row>
    <row r="40" spans="3:7" ht="15"/>
    <row r="41" spans="3:7" ht="15" customHeight="1">
      <c r="C41" s="12"/>
      <c r="D41" s="12" t="s">
        <v>38</v>
      </c>
      <c r="E41" s="12" t="s">
        <v>38</v>
      </c>
      <c r="F41" s="5" t="s">
        <v>39</v>
      </c>
      <c r="G41" s="5" t="s">
        <v>39</v>
      </c>
    </row>
    <row r="42" spans="3:7" ht="15"/>
    <row r="43" spans="3:7" ht="15" customHeight="1">
      <c r="C43" s="12" t="s">
        <v>42</v>
      </c>
      <c r="D43" s="12">
        <v>1960308.97</v>
      </c>
      <c r="E43" s="12">
        <v>2565514.89</v>
      </c>
      <c r="F43" s="5">
        <v>5773071.2199999997</v>
      </c>
      <c r="G43" s="5">
        <v>6470364.9800000004</v>
      </c>
    </row>
    <row r="44" spans="3:7" ht="15"/>
    <row r="45" spans="3:7" ht="15"/>
    <row r="46" spans="3:7" ht="15" customHeight="1">
      <c r="C46" s="12" t="s">
        <v>43</v>
      </c>
      <c r="D46" s="12">
        <v>358650.71</v>
      </c>
      <c r="E46" s="12">
        <v>32203.53</v>
      </c>
      <c r="F46" s="5">
        <v>467157.95</v>
      </c>
      <c r="G46" s="5">
        <v>107301.47</v>
      </c>
    </row>
    <row r="47" spans="3:7" ht="15"/>
    <row r="48" spans="3:7" ht="15" customHeight="1">
      <c r="C48" s="12"/>
      <c r="D48" s="12" t="s">
        <v>38</v>
      </c>
      <c r="E48" s="12" t="s">
        <v>38</v>
      </c>
      <c r="F48" s="5" t="s">
        <v>39</v>
      </c>
      <c r="G48" s="5" t="s">
        <v>39</v>
      </c>
    </row>
    <row r="49" spans="1:7" ht="15"/>
    <row r="50" spans="1:7" ht="15" customHeight="1">
      <c r="C50" s="12" t="s">
        <v>44</v>
      </c>
      <c r="D50" s="12">
        <v>2318959.6800000002</v>
      </c>
      <c r="E50" s="12">
        <v>2597718.42</v>
      </c>
      <c r="F50" s="5">
        <v>6240229.1699999999</v>
      </c>
      <c r="G50" s="5">
        <v>6577666.4500000002</v>
      </c>
    </row>
    <row r="51" spans="1:7" ht="15"/>
    <row r="52" spans="1:7" ht="15"/>
    <row r="53" spans="1:7" ht="15"/>
    <row r="54" spans="1:7" ht="15"/>
    <row r="55" spans="1:7" ht="15">
      <c r="C55" s="12" t="s">
        <v>45</v>
      </c>
      <c r="D55" s="12"/>
      <c r="E55" s="12"/>
    </row>
    <row r="56" spans="1:7" ht="15"/>
    <row r="57" spans="1:7" ht="15"/>
    <row r="58" spans="1:7" ht="15" customHeight="1">
      <c r="A58" s="21">
        <v>1</v>
      </c>
      <c r="C58" s="12" t="s">
        <v>46</v>
      </c>
      <c r="D58" s="12">
        <v>1060138.82</v>
      </c>
      <c r="E58" s="12">
        <v>1116624.67</v>
      </c>
      <c r="F58" s="5">
        <v>3154846.8</v>
      </c>
      <c r="G58" s="5">
        <v>3210463.01</v>
      </c>
    </row>
    <row r="59" spans="1:7" ht="15" hidden="1"/>
    <row r="60" spans="1:7" ht="15" customHeight="1">
      <c r="A60" s="21">
        <v>1</v>
      </c>
      <c r="C60" s="12" t="s">
        <v>47</v>
      </c>
      <c r="D60" s="12">
        <v>153222.23000000001</v>
      </c>
      <c r="E60" s="12">
        <v>126989.48</v>
      </c>
      <c r="F60" s="5">
        <v>402535.84</v>
      </c>
      <c r="G60" s="5">
        <v>386961.02</v>
      </c>
    </row>
    <row r="61" spans="1:7" ht="15" hidden="1"/>
    <row r="62" spans="1:7" ht="15" customHeight="1">
      <c r="A62" s="21">
        <v>1</v>
      </c>
      <c r="C62" s="12" t="s">
        <v>48</v>
      </c>
      <c r="D62" s="12">
        <v>76596.7</v>
      </c>
      <c r="E62" s="12">
        <v>115166.65</v>
      </c>
      <c r="F62" s="5">
        <v>278810.86</v>
      </c>
      <c r="G62" s="5">
        <v>329131.82</v>
      </c>
    </row>
    <row r="63" spans="1:7" ht="15" hidden="1"/>
    <row r="64" spans="1:7" ht="15" customHeight="1">
      <c r="A64" s="21">
        <v>1</v>
      </c>
      <c r="C64" s="12" t="s">
        <v>49</v>
      </c>
      <c r="D64" s="12">
        <v>33363.910000000003</v>
      </c>
      <c r="E64" s="12">
        <v>0</v>
      </c>
      <c r="F64" s="5">
        <v>125546.02</v>
      </c>
      <c r="G64" s="5">
        <v>0</v>
      </c>
    </row>
    <row r="65" spans="1:7" ht="15" hidden="1"/>
    <row r="66" spans="1:7" ht="15" customHeight="1">
      <c r="A66" s="21">
        <v>1</v>
      </c>
      <c r="C66" s="12" t="s">
        <v>50</v>
      </c>
      <c r="D66" s="12">
        <v>0</v>
      </c>
      <c r="E66" s="12">
        <v>0</v>
      </c>
      <c r="F66" s="5">
        <v>0</v>
      </c>
      <c r="G66" s="5">
        <v>0</v>
      </c>
    </row>
    <row r="67" spans="1:7" ht="15" hidden="1"/>
    <row r="68" spans="1:7" ht="15" customHeight="1">
      <c r="A68" s="21">
        <v>1</v>
      </c>
      <c r="C68" s="12" t="s">
        <v>51</v>
      </c>
      <c r="D68" s="12">
        <v>79898.17</v>
      </c>
      <c r="E68" s="12">
        <v>81728.929999999993</v>
      </c>
      <c r="F68" s="5">
        <v>231930.86</v>
      </c>
      <c r="G68" s="5">
        <v>232370.68</v>
      </c>
    </row>
    <row r="69" spans="1:7" ht="15" hidden="1"/>
    <row r="70" spans="1:7" ht="15" customHeight="1">
      <c r="A70" s="21">
        <v>1</v>
      </c>
      <c r="C70" s="12" t="s">
        <v>52</v>
      </c>
      <c r="D70" s="12">
        <v>184307.19</v>
      </c>
      <c r="E70" s="12">
        <v>65556.61</v>
      </c>
      <c r="F70" s="5">
        <v>426897</v>
      </c>
      <c r="G70" s="5">
        <v>218271.49</v>
      </c>
    </row>
    <row r="71" spans="1:7" ht="15" hidden="1"/>
    <row r="72" spans="1:7" ht="15" customHeight="1">
      <c r="A72" s="21">
        <v>3</v>
      </c>
      <c r="C72" s="12" t="s">
        <v>53</v>
      </c>
      <c r="D72" s="12">
        <v>2005.84</v>
      </c>
      <c r="E72" s="12">
        <v>6749.92</v>
      </c>
      <c r="F72" s="5">
        <v>30454.93</v>
      </c>
      <c r="G72" s="5">
        <v>42255.82</v>
      </c>
    </row>
    <row r="73" spans="1:7" ht="15" hidden="1"/>
    <row r="74" spans="1:7" ht="15" customHeight="1">
      <c r="A74" s="21">
        <v>3</v>
      </c>
      <c r="C74" s="12" t="s">
        <v>54</v>
      </c>
      <c r="D74" s="12">
        <v>16315</v>
      </c>
      <c r="E74" s="12">
        <v>10040</v>
      </c>
      <c r="F74" s="5">
        <v>37312</v>
      </c>
      <c r="G74" s="5">
        <v>36648</v>
      </c>
    </row>
    <row r="75" spans="1:7" ht="15" hidden="1"/>
    <row r="76" spans="1:7" ht="15" customHeight="1">
      <c r="A76" s="21">
        <v>3</v>
      </c>
      <c r="C76" s="12" t="s">
        <v>55</v>
      </c>
      <c r="D76" s="12">
        <v>0</v>
      </c>
      <c r="E76" s="12">
        <v>2356</v>
      </c>
      <c r="F76" s="5">
        <v>9310</v>
      </c>
      <c r="G76" s="5">
        <v>7068</v>
      </c>
    </row>
    <row r="77" spans="1:7" ht="15" hidden="1"/>
    <row r="78" spans="1:7" ht="15" customHeight="1">
      <c r="A78" s="21">
        <v>3</v>
      </c>
      <c r="C78" s="12" t="s">
        <v>56</v>
      </c>
      <c r="D78" s="12">
        <v>5250</v>
      </c>
      <c r="E78" s="12">
        <v>8750</v>
      </c>
      <c r="F78" s="5">
        <v>24150</v>
      </c>
      <c r="G78" s="5">
        <v>25900</v>
      </c>
    </row>
    <row r="79" spans="1:7" ht="15" hidden="1"/>
    <row r="80" spans="1:7" ht="15" customHeight="1">
      <c r="A80" s="21">
        <v>3</v>
      </c>
      <c r="C80" s="12" t="s">
        <v>57</v>
      </c>
      <c r="D80" s="12">
        <v>11470.96</v>
      </c>
      <c r="E80" s="12">
        <v>12005.97</v>
      </c>
      <c r="F80" s="5">
        <v>33956.46</v>
      </c>
      <c r="G80" s="5">
        <v>34712.85</v>
      </c>
    </row>
    <row r="81" spans="1:7" ht="15" hidden="1"/>
    <row r="82" spans="1:7" ht="15" customHeight="1">
      <c r="A82" s="21">
        <v>3</v>
      </c>
      <c r="C82" s="12" t="s">
        <v>58</v>
      </c>
      <c r="D82" s="12">
        <v>0</v>
      </c>
      <c r="E82" s="12">
        <v>39299</v>
      </c>
      <c r="F82" s="5">
        <v>42036.35</v>
      </c>
      <c r="G82" s="5">
        <v>39299</v>
      </c>
    </row>
    <row r="83" spans="1:7" ht="15" hidden="1"/>
    <row r="84" spans="1:7" ht="15" customHeight="1">
      <c r="A84" s="21">
        <v>4</v>
      </c>
      <c r="C84" s="12" t="s">
        <v>59</v>
      </c>
      <c r="D84" s="12">
        <v>8058.38</v>
      </c>
      <c r="E84" s="12">
        <v>87</v>
      </c>
      <c r="F84" s="5">
        <v>8058.38</v>
      </c>
      <c r="G84" s="5">
        <v>4824.1000000000004</v>
      </c>
    </row>
    <row r="85" spans="1:7" ht="15" hidden="1"/>
    <row r="86" spans="1:7" ht="15" customHeight="1">
      <c r="A86" s="21">
        <v>4</v>
      </c>
      <c r="C86" s="12" t="s">
        <v>60</v>
      </c>
      <c r="D86" s="12">
        <v>10439.370000000001</v>
      </c>
      <c r="E86" s="12">
        <v>10296.34</v>
      </c>
      <c r="F86" s="5">
        <v>26785.45</v>
      </c>
      <c r="G86" s="5">
        <v>36689.32</v>
      </c>
    </row>
    <row r="87" spans="1:7" ht="15" hidden="1"/>
    <row r="88" spans="1:7" ht="15" customHeight="1">
      <c r="A88" s="21">
        <v>3</v>
      </c>
      <c r="C88" s="12" t="s">
        <v>61</v>
      </c>
      <c r="D88" s="12">
        <v>52902.91</v>
      </c>
      <c r="E88" s="12">
        <v>18234.28</v>
      </c>
      <c r="F88" s="5">
        <v>105630.18</v>
      </c>
      <c r="G88" s="5">
        <v>51472.92</v>
      </c>
    </row>
    <row r="89" spans="1:7" ht="15" hidden="1"/>
    <row r="90" spans="1:7" ht="15" customHeight="1">
      <c r="A90" s="21">
        <v>2</v>
      </c>
      <c r="C90" s="12" t="s">
        <v>62</v>
      </c>
      <c r="D90" s="12">
        <v>51604.39</v>
      </c>
      <c r="E90" s="12">
        <v>43616.62</v>
      </c>
      <c r="F90" s="5">
        <v>157792.41</v>
      </c>
      <c r="G90" s="5">
        <v>143465.69</v>
      </c>
    </row>
    <row r="91" spans="1:7" ht="15" hidden="1"/>
    <row r="92" spans="1:7" ht="15" customHeight="1">
      <c r="A92" s="21">
        <v>2</v>
      </c>
      <c r="C92" s="12" t="s">
        <v>63</v>
      </c>
      <c r="D92" s="12">
        <v>5086.8999999999996</v>
      </c>
      <c r="E92" s="12">
        <v>5034.1499999999996</v>
      </c>
      <c r="F92" s="5">
        <v>18778.900000000001</v>
      </c>
      <c r="G92" s="5">
        <v>13356.65</v>
      </c>
    </row>
    <row r="93" spans="1:7" ht="15" hidden="1"/>
    <row r="94" spans="1:7" ht="15" customHeight="1">
      <c r="A94" s="21">
        <v>2</v>
      </c>
      <c r="C94" s="12" t="s">
        <v>64</v>
      </c>
      <c r="D94" s="12">
        <v>117.38</v>
      </c>
      <c r="E94" s="12">
        <v>589.28</v>
      </c>
      <c r="F94" s="5">
        <v>536.51</v>
      </c>
      <c r="G94" s="5">
        <v>731.15</v>
      </c>
    </row>
    <row r="95" spans="1:7" ht="15" hidden="1"/>
    <row r="96" spans="1:7" ht="15" customHeight="1">
      <c r="A96" s="21">
        <v>2</v>
      </c>
      <c r="C96" s="12" t="s">
        <v>65</v>
      </c>
      <c r="D96" s="12">
        <v>2199.9699999999998</v>
      </c>
      <c r="E96" s="12">
        <v>5644.34</v>
      </c>
      <c r="F96" s="5">
        <v>3545.67</v>
      </c>
      <c r="G96" s="5">
        <v>14025.3</v>
      </c>
    </row>
    <row r="97" spans="1:7" ht="15" hidden="1"/>
    <row r="98" spans="1:7" ht="15" customHeight="1">
      <c r="A98" s="21">
        <v>2</v>
      </c>
      <c r="C98" s="12" t="s">
        <v>66</v>
      </c>
      <c r="D98" s="12">
        <v>22.26</v>
      </c>
      <c r="E98" s="12">
        <v>0</v>
      </c>
      <c r="F98" s="5">
        <v>392.3</v>
      </c>
      <c r="G98" s="5">
        <v>0</v>
      </c>
    </row>
    <row r="99" spans="1:7" ht="15" hidden="1"/>
    <row r="100" spans="1:7" ht="15" customHeight="1">
      <c r="A100" s="21">
        <v>2</v>
      </c>
      <c r="C100" s="12" t="s">
        <v>67</v>
      </c>
      <c r="D100" s="12">
        <v>137658.21</v>
      </c>
      <c r="E100" s="12">
        <v>96503.22</v>
      </c>
      <c r="F100" s="5">
        <v>339726.7</v>
      </c>
      <c r="G100" s="5">
        <v>257576.46</v>
      </c>
    </row>
    <row r="101" spans="1:7" ht="15" hidden="1"/>
    <row r="102" spans="1:7" ht="15" customHeight="1">
      <c r="A102" s="21">
        <v>2</v>
      </c>
      <c r="C102" s="12" t="s">
        <v>68</v>
      </c>
      <c r="D102" s="12">
        <v>17.46</v>
      </c>
      <c r="E102" s="12">
        <v>1420</v>
      </c>
      <c r="F102" s="5">
        <v>1017.46</v>
      </c>
      <c r="G102" s="5">
        <v>5270</v>
      </c>
    </row>
    <row r="103" spans="1:7" ht="15" hidden="1"/>
    <row r="104" spans="1:7" ht="15" customHeight="1">
      <c r="A104" s="21">
        <v>2</v>
      </c>
      <c r="C104" s="12" t="s">
        <v>69</v>
      </c>
      <c r="D104" s="12">
        <v>5788.46</v>
      </c>
      <c r="E104" s="12">
        <v>7500</v>
      </c>
      <c r="F104" s="5">
        <v>22245.34</v>
      </c>
      <c r="G104" s="5">
        <v>23600</v>
      </c>
    </row>
    <row r="105" spans="1:7" ht="15" hidden="1"/>
    <row r="106" spans="1:7" ht="15" customHeight="1">
      <c r="A106" s="21">
        <v>2</v>
      </c>
      <c r="C106" s="12" t="s">
        <v>70</v>
      </c>
      <c r="D106" s="12">
        <v>3763.85</v>
      </c>
      <c r="E106" s="12">
        <v>8200</v>
      </c>
      <c r="F106" s="5">
        <v>21104.41</v>
      </c>
      <c r="G106" s="5">
        <v>30200</v>
      </c>
    </row>
    <row r="107" spans="1:7" ht="15" hidden="1"/>
    <row r="108" spans="1:7" ht="15" customHeight="1">
      <c r="A108" s="21">
        <v>2</v>
      </c>
      <c r="C108" s="12" t="s">
        <v>71</v>
      </c>
      <c r="D108" s="12">
        <v>0</v>
      </c>
      <c r="E108" s="12">
        <v>0</v>
      </c>
      <c r="F108" s="5">
        <v>19.86</v>
      </c>
      <c r="G108" s="5">
        <v>0</v>
      </c>
    </row>
    <row r="109" spans="1:7" ht="15" hidden="1"/>
    <row r="110" spans="1:7" ht="15" customHeight="1">
      <c r="A110" s="21">
        <v>2</v>
      </c>
      <c r="C110" s="12" t="s">
        <v>72</v>
      </c>
      <c r="D110" s="12">
        <v>0</v>
      </c>
      <c r="E110" s="12">
        <v>0</v>
      </c>
      <c r="F110" s="5">
        <v>0</v>
      </c>
      <c r="G110" s="5">
        <v>0</v>
      </c>
    </row>
    <row r="111" spans="1:7" ht="15" hidden="1"/>
    <row r="112" spans="1:7" ht="15" customHeight="1">
      <c r="A112" s="21">
        <v>2</v>
      </c>
      <c r="C112" s="12" t="s">
        <v>73</v>
      </c>
      <c r="D112" s="12">
        <v>23.74</v>
      </c>
      <c r="E112" s="12">
        <v>0</v>
      </c>
      <c r="F112" s="5">
        <v>65.59</v>
      </c>
      <c r="G112" s="5">
        <v>0</v>
      </c>
    </row>
    <row r="113" spans="1:7" ht="15" hidden="1"/>
    <row r="114" spans="1:7" ht="15" customHeight="1">
      <c r="A114" s="21">
        <v>2</v>
      </c>
      <c r="C114" s="12" t="s">
        <v>74</v>
      </c>
      <c r="D114" s="12">
        <v>85209.55</v>
      </c>
      <c r="E114" s="12">
        <v>87438.17</v>
      </c>
      <c r="F114" s="5">
        <v>257602.56</v>
      </c>
      <c r="G114" s="5">
        <v>245138.95</v>
      </c>
    </row>
    <row r="115" spans="1:7" ht="15" hidden="1"/>
    <row r="116" spans="1:7" ht="15" customHeight="1">
      <c r="A116" s="21">
        <v>2</v>
      </c>
      <c r="C116" s="12" t="s">
        <v>75</v>
      </c>
      <c r="D116" s="12">
        <v>6292</v>
      </c>
      <c r="E116" s="12">
        <v>6375.05</v>
      </c>
      <c r="F116" s="5">
        <v>22198.05</v>
      </c>
      <c r="G116" s="5">
        <v>20988.03</v>
      </c>
    </row>
    <row r="117" spans="1:7" ht="15" customHeight="1">
      <c r="A117" s="21">
        <v>4</v>
      </c>
      <c r="C117" s="12" t="s">
        <v>76</v>
      </c>
      <c r="D117" s="12">
        <v>0</v>
      </c>
      <c r="E117" s="12">
        <v>0</v>
      </c>
      <c r="F117" s="5">
        <v>2000</v>
      </c>
      <c r="G117" s="5">
        <v>0</v>
      </c>
    </row>
    <row r="118" spans="1:7" ht="15" hidden="1"/>
    <row r="119" spans="1:7" ht="15" customHeight="1">
      <c r="A119" s="21">
        <v>4</v>
      </c>
      <c r="C119" s="12" t="s">
        <v>77</v>
      </c>
      <c r="D119" s="12">
        <v>55113.27</v>
      </c>
      <c r="E119" s="12">
        <v>42556.91</v>
      </c>
      <c r="F119" s="5">
        <v>169475.92</v>
      </c>
      <c r="G119" s="5">
        <v>145958.06</v>
      </c>
    </row>
    <row r="120" spans="1:7" ht="15" hidden="1"/>
    <row r="121" spans="1:7" ht="15" customHeight="1">
      <c r="A121" s="21">
        <v>4</v>
      </c>
      <c r="C121" s="12" t="s">
        <v>78</v>
      </c>
      <c r="D121" s="12">
        <v>902.11</v>
      </c>
      <c r="E121" s="12">
        <v>2537.17</v>
      </c>
      <c r="F121" s="5">
        <v>7147.92</v>
      </c>
      <c r="G121" s="5">
        <v>4374.6400000000003</v>
      </c>
    </row>
    <row r="122" spans="1:7" ht="15" hidden="1"/>
    <row r="123" spans="1:7" ht="15" customHeight="1">
      <c r="A123" s="21">
        <v>4</v>
      </c>
      <c r="C123" s="12" t="s">
        <v>79</v>
      </c>
      <c r="D123" s="12">
        <v>56385.95</v>
      </c>
      <c r="E123" s="12">
        <v>53440</v>
      </c>
      <c r="F123" s="5">
        <v>170947.92</v>
      </c>
      <c r="G123" s="5">
        <v>152113.82</v>
      </c>
    </row>
    <row r="124" spans="1:7" ht="15" hidden="1"/>
    <row r="125" spans="1:7" ht="15" customHeight="1">
      <c r="A125" s="21">
        <v>6</v>
      </c>
      <c r="C125" s="12" t="s">
        <v>80</v>
      </c>
      <c r="D125" s="12">
        <v>6836.31</v>
      </c>
      <c r="E125" s="12">
        <v>5629.93</v>
      </c>
      <c r="F125" s="5">
        <v>15905.13</v>
      </c>
      <c r="G125" s="5">
        <v>13349.84</v>
      </c>
    </row>
    <row r="126" spans="1:7" ht="15" hidden="1"/>
    <row r="127" spans="1:7" ht="15" customHeight="1">
      <c r="A127" s="21">
        <v>4</v>
      </c>
      <c r="C127" s="12" t="s">
        <v>81</v>
      </c>
      <c r="D127" s="12">
        <v>33869.94</v>
      </c>
      <c r="E127" s="12">
        <v>36723.29</v>
      </c>
      <c r="F127" s="5">
        <v>104366.92</v>
      </c>
      <c r="G127" s="5">
        <v>110895.41</v>
      </c>
    </row>
    <row r="128" spans="1:7" ht="15" hidden="1"/>
    <row r="129" spans="1:7" ht="15" customHeight="1">
      <c r="A129" s="21">
        <v>4</v>
      </c>
      <c r="C129" s="12" t="s">
        <v>82</v>
      </c>
      <c r="D129" s="12">
        <v>4760.47</v>
      </c>
      <c r="E129" s="12">
        <v>10333.77</v>
      </c>
      <c r="F129" s="5">
        <v>15612.66</v>
      </c>
      <c r="G129" s="5">
        <v>18888.2</v>
      </c>
    </row>
    <row r="130" spans="1:7" ht="15" hidden="1"/>
    <row r="131" spans="1:7" ht="15" customHeight="1">
      <c r="A131" s="21">
        <v>4</v>
      </c>
      <c r="C131" s="12" t="s">
        <v>83</v>
      </c>
      <c r="D131" s="12">
        <v>1625.32</v>
      </c>
      <c r="E131" s="12">
        <v>4670.87</v>
      </c>
      <c r="F131" s="5">
        <v>10698.22</v>
      </c>
      <c r="G131" s="5">
        <v>15391.6</v>
      </c>
    </row>
    <row r="132" spans="1:7" ht="15" hidden="1"/>
    <row r="133" spans="1:7" ht="15" customHeight="1">
      <c r="A133" s="21">
        <v>4</v>
      </c>
      <c r="C133" s="12" t="s">
        <v>84</v>
      </c>
      <c r="D133" s="12">
        <v>1455.28</v>
      </c>
      <c r="E133" s="12">
        <v>1412.96</v>
      </c>
      <c r="F133" s="5">
        <v>4331.6099999999997</v>
      </c>
      <c r="G133" s="5">
        <v>4197.12</v>
      </c>
    </row>
    <row r="134" spans="1:7" ht="15" hidden="1"/>
    <row r="135" spans="1:7" ht="15" customHeight="1">
      <c r="A135" s="21">
        <v>4</v>
      </c>
      <c r="C135" s="12" t="s">
        <v>85</v>
      </c>
      <c r="D135" s="12">
        <v>3378.84</v>
      </c>
      <c r="E135" s="12">
        <v>2032.32</v>
      </c>
      <c r="F135" s="5">
        <v>12254.67</v>
      </c>
      <c r="G135" s="5">
        <v>9588.6</v>
      </c>
    </row>
    <row r="136" spans="1:7" ht="15" hidden="1"/>
    <row r="137" spans="1:7" ht="15" customHeight="1">
      <c r="A137" s="21">
        <v>7</v>
      </c>
      <c r="C137" s="12" t="s">
        <v>86</v>
      </c>
      <c r="D137" s="12">
        <v>92400</v>
      </c>
      <c r="E137" s="12">
        <v>90400</v>
      </c>
      <c r="F137" s="5">
        <v>280200</v>
      </c>
      <c r="G137" s="5">
        <v>271200</v>
      </c>
    </row>
    <row r="138" spans="1:7" ht="15" hidden="1"/>
    <row r="139" spans="1:7" ht="15" customHeight="1">
      <c r="A139" s="21">
        <v>5</v>
      </c>
      <c r="C139" s="12" t="s">
        <v>87</v>
      </c>
      <c r="D139" s="12">
        <v>501.25</v>
      </c>
      <c r="E139" s="12">
        <v>492.92</v>
      </c>
      <c r="F139" s="5">
        <v>1503.75</v>
      </c>
      <c r="G139" s="5">
        <v>1478.76</v>
      </c>
    </row>
    <row r="140" spans="1:7" ht="15" hidden="1"/>
    <row r="141" spans="1:7" ht="15" customHeight="1">
      <c r="A141" s="21">
        <v>5</v>
      </c>
      <c r="C141" s="12" t="s">
        <v>88</v>
      </c>
      <c r="D141" s="12">
        <v>4828.84</v>
      </c>
      <c r="E141" s="12">
        <v>4662.17</v>
      </c>
      <c r="F141" s="5">
        <v>14486.52</v>
      </c>
      <c r="G141" s="5">
        <v>13986.51</v>
      </c>
    </row>
    <row r="142" spans="1:7" ht="15" hidden="1"/>
    <row r="143" spans="1:7" ht="15" customHeight="1">
      <c r="A143" s="21">
        <v>5</v>
      </c>
      <c r="C143" s="12" t="s">
        <v>89</v>
      </c>
      <c r="D143" s="12">
        <v>930.25</v>
      </c>
      <c r="E143" s="12">
        <v>874.42</v>
      </c>
      <c r="F143" s="5">
        <v>2790.75</v>
      </c>
      <c r="G143" s="5">
        <v>2973.26</v>
      </c>
    </row>
    <row r="144" spans="1:7" ht="15" hidden="1"/>
    <row r="145" spans="1:7" ht="15" customHeight="1">
      <c r="A145" s="21">
        <v>5</v>
      </c>
      <c r="C145" s="12" t="s">
        <v>90</v>
      </c>
      <c r="D145" s="12">
        <v>20777.84</v>
      </c>
      <c r="E145" s="12">
        <v>22269.84</v>
      </c>
      <c r="F145" s="5">
        <v>76673.52</v>
      </c>
      <c r="G145" s="5">
        <v>66809.52</v>
      </c>
    </row>
    <row r="146" spans="1:7" ht="15" hidden="1"/>
    <row r="147" spans="1:7" ht="15" customHeight="1">
      <c r="A147" s="21">
        <v>5</v>
      </c>
      <c r="C147" s="12" t="s">
        <v>91</v>
      </c>
      <c r="D147" s="12">
        <v>0</v>
      </c>
      <c r="E147" s="12">
        <v>8203</v>
      </c>
      <c r="F147" s="5">
        <v>19957</v>
      </c>
      <c r="G147" s="5">
        <v>24609</v>
      </c>
    </row>
    <row r="148" spans="1:7" ht="15" hidden="1"/>
    <row r="149" spans="1:7" ht="15" customHeight="1">
      <c r="A149" s="21">
        <v>4</v>
      </c>
      <c r="C149" s="12" t="s">
        <v>92</v>
      </c>
      <c r="D149" s="12">
        <v>7207.58</v>
      </c>
      <c r="E149" s="12">
        <v>23798.880000000001</v>
      </c>
      <c r="F149" s="5">
        <v>21622.74</v>
      </c>
      <c r="G149" s="5">
        <v>73643.92</v>
      </c>
    </row>
    <row r="150" spans="1:7" ht="15" hidden="1"/>
    <row r="151" spans="1:7" ht="15" customHeight="1">
      <c r="A151" s="21">
        <v>4</v>
      </c>
      <c r="C151" s="12" t="s">
        <v>93</v>
      </c>
      <c r="D151" s="12">
        <v>900</v>
      </c>
      <c r="E151" s="12">
        <v>1950</v>
      </c>
      <c r="F151" s="5">
        <v>3496.5</v>
      </c>
      <c r="G151" s="5">
        <v>3941.28</v>
      </c>
    </row>
    <row r="152" spans="1:7" ht="15" hidden="1"/>
    <row r="153" spans="1:7" ht="15" customHeight="1">
      <c r="A153" s="21">
        <v>4</v>
      </c>
      <c r="C153" s="12" t="s">
        <v>94</v>
      </c>
      <c r="D153" s="12">
        <v>0</v>
      </c>
      <c r="E153" s="12">
        <v>0</v>
      </c>
      <c r="F153" s="5">
        <v>0</v>
      </c>
      <c r="G153" s="5">
        <v>0</v>
      </c>
    </row>
    <row r="154" spans="1:7" ht="15" hidden="1"/>
    <row r="155" spans="1:7" ht="15" customHeight="1">
      <c r="A155" s="21">
        <v>4</v>
      </c>
      <c r="C155" s="12" t="s">
        <v>95</v>
      </c>
      <c r="D155" s="12">
        <v>0</v>
      </c>
      <c r="E155" s="12">
        <v>0</v>
      </c>
      <c r="F155" s="5">
        <v>0</v>
      </c>
      <c r="G155" s="5">
        <v>0</v>
      </c>
    </row>
    <row r="156" spans="1:7" ht="15" hidden="1"/>
    <row r="157" spans="1:7" ht="15" customHeight="1">
      <c r="A157" s="21">
        <v>4</v>
      </c>
      <c r="C157" s="12" t="s">
        <v>96</v>
      </c>
      <c r="D157" s="12">
        <v>1598.4</v>
      </c>
      <c r="E157" s="12">
        <v>652.38</v>
      </c>
      <c r="F157" s="5">
        <v>5875.4</v>
      </c>
      <c r="G157" s="5">
        <v>3140.77</v>
      </c>
    </row>
    <row r="158" spans="1:7" ht="15" hidden="1"/>
    <row r="159" spans="1:7" ht="15" customHeight="1">
      <c r="C159" s="12"/>
      <c r="D159" s="12" t="s">
        <v>38</v>
      </c>
      <c r="E159" s="12" t="s">
        <v>38</v>
      </c>
      <c r="F159" s="5" t="s">
        <v>39</v>
      </c>
      <c r="G159" s="5" t="s">
        <v>39</v>
      </c>
    </row>
    <row r="160" spans="1:7" ht="15"/>
    <row r="161" spans="3:7" ht="15" customHeight="1">
      <c r="C161" s="12" t="s">
        <v>97</v>
      </c>
      <c r="D161" s="12">
        <f>SUM(D58:D157)</f>
        <v>2285225.2999999989</v>
      </c>
      <c r="E161" s="12">
        <v>2188846.5099999998</v>
      </c>
      <c r="F161" s="5">
        <v>6722614.1799999997</v>
      </c>
      <c r="G161" s="5">
        <v>6346960.5700000003</v>
      </c>
    </row>
    <row r="162" spans="3:7" ht="15"/>
    <row r="163" spans="3:7" ht="15"/>
    <row r="164" spans="3:7" ht="15" customHeight="1">
      <c r="C164" s="12" t="s">
        <v>98</v>
      </c>
      <c r="D164" s="12">
        <v>33734.379999999997</v>
      </c>
      <c r="E164" s="12">
        <v>408871.91</v>
      </c>
      <c r="F164" s="5">
        <v>-482385.01</v>
      </c>
      <c r="G164" s="5">
        <v>230705.88</v>
      </c>
    </row>
    <row r="165" spans="3:7" ht="15"/>
    <row r="166" spans="3:7" ht="15" customHeight="1">
      <c r="C166" s="12" t="s">
        <v>99</v>
      </c>
      <c r="D166" s="12">
        <v>1222.72</v>
      </c>
      <c r="E166" s="12">
        <v>1210.49</v>
      </c>
      <c r="F166" s="5">
        <v>4138.3</v>
      </c>
      <c r="G166" s="5">
        <v>3744.09</v>
      </c>
    </row>
    <row r="167" spans="3:7" ht="15"/>
    <row r="168" spans="3:7" ht="15" customHeight="1">
      <c r="C168" s="12" t="s">
        <v>100</v>
      </c>
      <c r="D168" s="12">
        <v>260350.92</v>
      </c>
      <c r="E168" s="12">
        <v>363327.33</v>
      </c>
      <c r="F168" s="5">
        <v>262616.48</v>
      </c>
      <c r="G168" s="5">
        <v>386236.14</v>
      </c>
    </row>
    <row r="169" spans="3:7" ht="15"/>
    <row r="170" spans="3:7" ht="15" customHeight="1">
      <c r="C170" s="12"/>
      <c r="D170" s="12" t="s">
        <v>38</v>
      </c>
      <c r="E170" s="12" t="s">
        <v>38</v>
      </c>
      <c r="F170" s="5" t="s">
        <v>39</v>
      </c>
      <c r="G170" s="5" t="s">
        <v>39</v>
      </c>
    </row>
    <row r="171" spans="3:7" ht="15"/>
    <row r="172" spans="3:7" ht="15" customHeight="1">
      <c r="C172" s="12" t="s">
        <v>101</v>
      </c>
      <c r="D172" s="12">
        <v>-259128.2</v>
      </c>
      <c r="E172" s="12">
        <v>-362116.84</v>
      </c>
      <c r="F172" s="5">
        <v>-258478.18</v>
      </c>
      <c r="G172" s="5">
        <v>-382492.05</v>
      </c>
    </row>
    <row r="173" spans="3:7" ht="15"/>
    <row r="174" spans="3:7" ht="15"/>
    <row r="175" spans="3:7" ht="15" customHeight="1">
      <c r="C175" s="12"/>
      <c r="D175" s="12" t="s">
        <v>38</v>
      </c>
      <c r="E175" s="12" t="s">
        <v>38</v>
      </c>
      <c r="F175" s="5" t="s">
        <v>39</v>
      </c>
      <c r="G175" s="5" t="s">
        <v>39</v>
      </c>
    </row>
    <row r="176" spans="3:7" ht="15"/>
    <row r="177" spans="1:7" ht="15" customHeight="1">
      <c r="C177" s="12" t="s">
        <v>102</v>
      </c>
      <c r="D177" s="12">
        <v>-225393.82</v>
      </c>
      <c r="E177" s="12">
        <v>46755.07</v>
      </c>
      <c r="F177" s="5">
        <v>-740863.19</v>
      </c>
      <c r="G177" s="5">
        <v>-151786.17000000001</v>
      </c>
    </row>
    <row r="178" spans="1:7" ht="15"/>
    <row r="179" spans="1:7" ht="15" customHeight="1">
      <c r="C179" s="12"/>
      <c r="D179" s="12" t="s">
        <v>103</v>
      </c>
      <c r="E179" s="12" t="s">
        <v>103</v>
      </c>
      <c r="F179" s="5" t="s">
        <v>104</v>
      </c>
      <c r="G179" s="5" t="s">
        <v>104</v>
      </c>
    </row>
    <row r="180" spans="1:7" ht="15"/>
    <row r="181" spans="1:7" ht="15">
      <c r="A181" s="4"/>
      <c r="C181" s="14" t="s">
        <v>105</v>
      </c>
    </row>
    <row r="182" spans="1:7" ht="12.75" customHeight="1">
      <c r="A182" s="4">
        <v>1</v>
      </c>
      <c r="C182" s="14" t="s">
        <v>106</v>
      </c>
      <c r="D182" s="15">
        <f>D58+D60+D62+D64+D66+D68+D70</f>
        <v>1587527.0199999998</v>
      </c>
    </row>
    <row r="183" spans="1:7" ht="12.75" customHeight="1">
      <c r="A183" s="4">
        <v>2</v>
      </c>
      <c r="C183" s="14" t="s">
        <v>107</v>
      </c>
      <c r="D183" s="15">
        <f>D90+D92+D94+D96+D98+D100+D102+D104+D106+D108+D110+D112+D114+D116</f>
        <v>297784.17</v>
      </c>
    </row>
    <row r="184" spans="1:7" ht="12.75" customHeight="1">
      <c r="A184" s="4">
        <v>3</v>
      </c>
      <c r="C184" s="14" t="s">
        <v>108</v>
      </c>
      <c r="D184" s="15">
        <f>D72+D74+D76+D78+D80+D82+D88</f>
        <v>87944.71</v>
      </c>
    </row>
    <row r="185" spans="1:7" ht="12.75" customHeight="1">
      <c r="A185" s="4">
        <v>4</v>
      </c>
      <c r="C185" s="14" t="s">
        <v>109</v>
      </c>
      <c r="D185" s="15">
        <f>D86+D84+D117+D119+D121+D127+D129+D131+D133+D149+D151+D153+D155+D157+D135+D123</f>
        <v>185694.90999999997</v>
      </c>
    </row>
    <row r="186" spans="1:7" ht="12.75" customHeight="1">
      <c r="A186" s="4">
        <v>5</v>
      </c>
      <c r="C186" s="14" t="s">
        <v>110</v>
      </c>
      <c r="D186" s="15">
        <f>D139+D141+D143+D145+D147</f>
        <v>27038.18</v>
      </c>
    </row>
    <row r="187" spans="1:7" ht="12.75" customHeight="1">
      <c r="A187" s="4">
        <v>6</v>
      </c>
      <c r="C187" s="14" t="s">
        <v>111</v>
      </c>
      <c r="D187" s="15">
        <f>D125</f>
        <v>6836.31</v>
      </c>
    </row>
    <row r="188" spans="1:7" ht="12.75" customHeight="1">
      <c r="A188" s="4">
        <v>7</v>
      </c>
      <c r="C188" s="14" t="s">
        <v>112</v>
      </c>
      <c r="D188" s="17">
        <f>D137</f>
        <v>92400</v>
      </c>
    </row>
    <row r="189" spans="1:7" ht="12.75" customHeight="1">
      <c r="A189" s="4"/>
      <c r="D189" s="16">
        <f>SUM(D182:D188)</f>
        <v>2285225.2999999998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F14"/>
  <sheetViews>
    <sheetView workbookViewId="0">
      <selection activeCell="C17" sqref="C17"/>
    </sheetView>
  </sheetViews>
  <sheetFormatPr defaultRowHeight="15"/>
  <cols>
    <col min="2" max="2" width="36.85546875" bestFit="1" customWidth="1"/>
    <col min="3" max="4" width="15.7109375" customWidth="1"/>
    <col min="5" max="5" width="9.140625" customWidth="1"/>
    <col min="6" max="6" width="14.140625" bestFit="1" customWidth="1"/>
    <col min="8" max="8" width="15.140625" customWidth="1"/>
  </cols>
  <sheetData>
    <row r="1" spans="2:6">
      <c r="B1" s="23" t="s">
        <v>0</v>
      </c>
      <c r="C1" s="23"/>
      <c r="D1" s="23"/>
      <c r="E1" s="23"/>
      <c r="F1" s="1"/>
    </row>
    <row r="2" spans="2:6">
      <c r="B2" s="23" t="s">
        <v>1</v>
      </c>
      <c r="C2" s="23"/>
      <c r="D2" s="23"/>
      <c r="E2" s="23"/>
      <c r="F2" s="1"/>
    </row>
    <row r="3" spans="2:6">
      <c r="B3" s="23" t="s">
        <v>2</v>
      </c>
      <c r="C3" s="23"/>
      <c r="D3" s="23"/>
      <c r="E3" s="23"/>
      <c r="F3" s="1"/>
    </row>
    <row r="4" spans="2:6">
      <c r="B4" s="23" t="s">
        <v>115</v>
      </c>
      <c r="C4" s="23"/>
      <c r="D4" s="23"/>
      <c r="E4" s="23"/>
      <c r="F4" s="1"/>
    </row>
    <row r="6" spans="2:6">
      <c r="B6" s="2" t="s">
        <v>4</v>
      </c>
      <c r="C6" s="2" t="s">
        <v>5</v>
      </c>
      <c r="D6" s="2" t="s">
        <v>6</v>
      </c>
    </row>
    <row r="7" spans="2:6">
      <c r="B7" s="3" t="s">
        <v>7</v>
      </c>
      <c r="C7" s="19">
        <f>'JAN. INCOME STATEMENT'!D182</f>
        <v>1570781.18</v>
      </c>
      <c r="D7" s="20">
        <f>'DECEMBER 2015'!D7+C7</f>
        <v>6191344.7499999991</v>
      </c>
    </row>
    <row r="8" spans="2:6">
      <c r="B8" s="3" t="s">
        <v>8</v>
      </c>
      <c r="C8" s="18">
        <f>'JAN. INCOME STATEMENT'!D183</f>
        <v>248193.89</v>
      </c>
      <c r="D8" s="22">
        <f>'DECEMBER 2015'!D8+C8</f>
        <v>1093215.4899999998</v>
      </c>
    </row>
    <row r="9" spans="2:6">
      <c r="B9" s="3" t="s">
        <v>9</v>
      </c>
      <c r="C9" s="18">
        <f>'JAN. INCOME STATEMENT'!D184</f>
        <v>109593.19</v>
      </c>
      <c r="D9" s="22">
        <f>'DECEMBER 2015'!D9+C9</f>
        <v>392442.14</v>
      </c>
    </row>
    <row r="10" spans="2:6">
      <c r="B10" s="3" t="s">
        <v>10</v>
      </c>
      <c r="C10" s="18">
        <f>'JAN. INCOME STATEMENT'!D185</f>
        <v>175018.95999999996</v>
      </c>
      <c r="D10" s="22">
        <f>'DECEMBER 2015'!D10+C10</f>
        <v>737689.65999999992</v>
      </c>
    </row>
    <row r="11" spans="2:6">
      <c r="B11" s="3" t="s">
        <v>11</v>
      </c>
      <c r="C11" s="18">
        <f>'JAN. INCOME STATEMENT'!D186</f>
        <v>35523.18</v>
      </c>
      <c r="D11" s="22">
        <f>'DECEMBER 2015'!D11+C11</f>
        <v>150932.53999999998</v>
      </c>
    </row>
    <row r="12" spans="2:6">
      <c r="B12" s="3" t="s">
        <v>12</v>
      </c>
      <c r="C12" s="18">
        <f>'JAN. INCOME STATEMENT'!D187</f>
        <v>4573.79</v>
      </c>
      <c r="D12" s="22">
        <f>'DECEMBER 2015'!D12+C12</f>
        <v>20478.91</v>
      </c>
    </row>
    <row r="13" spans="2:6">
      <c r="B13" s="3" t="s">
        <v>13</v>
      </c>
      <c r="C13" s="18">
        <f>'NOVEMBER INCOME STATEMENT'!D192</f>
        <v>92400</v>
      </c>
      <c r="D13" s="22">
        <f>'DECEMBER 2015'!D13+C13</f>
        <v>372600</v>
      </c>
    </row>
    <row r="14" spans="2:6">
      <c r="B14" s="2" t="s">
        <v>14</v>
      </c>
      <c r="C14" s="20">
        <f>SUM(C7:C13)</f>
        <v>2236084.19</v>
      </c>
      <c r="D14" s="20">
        <f>SUM(D7:D13)</f>
        <v>8958703.4899999965</v>
      </c>
    </row>
  </sheetData>
  <mergeCells count="4">
    <mergeCell ref="B1:E1"/>
    <mergeCell ref="B2:E2"/>
    <mergeCell ref="B3:E3"/>
    <mergeCell ref="B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89"/>
  <sheetViews>
    <sheetView topLeftCell="A170" workbookViewId="0">
      <selection activeCell="A181" sqref="A181:D189"/>
    </sheetView>
  </sheetViews>
  <sheetFormatPr defaultRowHeight="12.75" customHeight="1"/>
  <cols>
    <col min="1" max="1" width="9.140625" style="21"/>
    <col min="2" max="2" width="1.140625" style="5" hidden="1" customWidth="1"/>
    <col min="3" max="3" width="73.5703125" style="5" customWidth="1"/>
    <col min="4" max="4" width="20.7109375" style="5" customWidth="1"/>
    <col min="5" max="5" width="17.5703125" style="5" customWidth="1"/>
    <col min="6" max="7" width="17.28515625" style="5" bestFit="1" customWidth="1"/>
    <col min="8" max="257" width="6.85546875" style="5" customWidth="1"/>
    <col min="258" max="16384" width="9.140625" style="5"/>
  </cols>
  <sheetData>
    <row r="1" spans="3:16" ht="15">
      <c r="C1" s="6"/>
      <c r="D1" s="6" t="s">
        <v>15</v>
      </c>
      <c r="E1" s="6" t="s">
        <v>16</v>
      </c>
    </row>
    <row r="2" spans="3:16" ht="15">
      <c r="C2" s="6"/>
      <c r="D2" s="6"/>
      <c r="E2" s="6"/>
    </row>
    <row r="3" spans="3:16" ht="15">
      <c r="C3" s="7">
        <v>42480</v>
      </c>
      <c r="D3" s="8"/>
    </row>
    <row r="4" spans="3:16" ht="15">
      <c r="C4" s="6"/>
      <c r="D4" s="6" t="s">
        <v>17</v>
      </c>
      <c r="E4" s="6" t="s">
        <v>18</v>
      </c>
    </row>
    <row r="5" spans="3:16" ht="15">
      <c r="C5" s="9">
        <v>0.34606481481481483</v>
      </c>
    </row>
    <row r="6" spans="3:16" ht="15"/>
    <row r="7" spans="3:16" ht="15">
      <c r="C7" s="10" t="s">
        <v>19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3:16" ht="15">
      <c r="C8" s="8" t="s">
        <v>20</v>
      </c>
    </row>
    <row r="9" spans="3:16" ht="15"/>
    <row r="10" spans="3:16" ht="15">
      <c r="C10" s="6"/>
      <c r="D10" s="6" t="s">
        <v>21</v>
      </c>
      <c r="E10" s="6" t="s">
        <v>116</v>
      </c>
    </row>
    <row r="11" spans="3:16" ht="15"/>
    <row r="12" spans="3:16" ht="15">
      <c r="C12" s="6"/>
      <c r="D12" s="6" t="s">
        <v>23</v>
      </c>
      <c r="E12" s="6" t="s">
        <v>24</v>
      </c>
      <c r="F12" s="5" t="s">
        <v>25</v>
      </c>
      <c r="G12" s="5" t="s">
        <v>25</v>
      </c>
    </row>
    <row r="13" spans="3:16" ht="15"/>
    <row r="14" spans="3:16" ht="15">
      <c r="C14" s="6" t="s">
        <v>26</v>
      </c>
      <c r="D14" s="6" t="s">
        <v>27</v>
      </c>
      <c r="E14" s="6" t="s">
        <v>28</v>
      </c>
      <c r="F14" s="5" t="s">
        <v>29</v>
      </c>
      <c r="G14" s="5" t="s">
        <v>24</v>
      </c>
    </row>
    <row r="15" spans="3:16" ht="15"/>
    <row r="16" spans="3:16" ht="15"/>
    <row r="17" spans="3:7" ht="15"/>
    <row r="18" spans="3:7" ht="15" customHeight="1">
      <c r="C18" s="12" t="s">
        <v>30</v>
      </c>
      <c r="D18" s="12">
        <v>303150</v>
      </c>
      <c r="E18" s="12">
        <v>417300</v>
      </c>
      <c r="F18" s="5">
        <v>1145170</v>
      </c>
      <c r="G18" s="5">
        <v>1447970</v>
      </c>
    </row>
    <row r="19" spans="3:7" ht="15"/>
    <row r="20" spans="3:7" ht="15" customHeight="1">
      <c r="C20" s="12" t="s">
        <v>31</v>
      </c>
      <c r="D20" s="12">
        <v>1353450.18</v>
      </c>
      <c r="E20" s="12">
        <v>1759825.37</v>
      </c>
      <c r="F20" s="5">
        <v>5227550.6500000004</v>
      </c>
      <c r="G20" s="5">
        <v>5961403.25</v>
      </c>
    </row>
    <row r="21" spans="3:7" ht="15"/>
    <row r="22" spans="3:7" ht="15" customHeight="1">
      <c r="C22" s="12" t="s">
        <v>32</v>
      </c>
      <c r="D22" s="12">
        <v>2617597.19</v>
      </c>
      <c r="E22" s="12">
        <v>2191456.79</v>
      </c>
      <c r="F22" s="5">
        <v>9481168.1300000008</v>
      </c>
      <c r="G22" s="5">
        <v>8271692.5499999998</v>
      </c>
    </row>
    <row r="23" spans="3:7" ht="15"/>
    <row r="24" spans="3:7" ht="15" customHeight="1">
      <c r="C24" s="12" t="s">
        <v>33</v>
      </c>
      <c r="D24" s="12">
        <v>92481.05</v>
      </c>
      <c r="E24" s="12">
        <v>110181.4</v>
      </c>
      <c r="F24" s="5">
        <v>372594.61</v>
      </c>
      <c r="G24" s="5">
        <v>463342.2</v>
      </c>
    </row>
    <row r="25" spans="3:7" ht="15"/>
    <row r="26" spans="3:7" ht="15" customHeight="1">
      <c r="C26" s="12" t="s">
        <v>34</v>
      </c>
      <c r="D26" s="12">
        <v>75527.100000000006</v>
      </c>
      <c r="E26" s="12">
        <v>68240.399999999994</v>
      </c>
      <c r="F26" s="5">
        <v>349824.5</v>
      </c>
      <c r="G26" s="5">
        <v>249861.12</v>
      </c>
    </row>
    <row r="27" spans="3:7" ht="15"/>
    <row r="28" spans="3:7" ht="15" customHeight="1">
      <c r="C28" s="12" t="s">
        <v>35</v>
      </c>
      <c r="D28" s="12">
        <v>211538</v>
      </c>
      <c r="E28" s="12">
        <v>207866</v>
      </c>
      <c r="F28" s="5">
        <v>730292</v>
      </c>
      <c r="G28" s="5">
        <v>805389</v>
      </c>
    </row>
    <row r="29" spans="3:7" ht="15"/>
    <row r="30" spans="3:7" ht="15" hidden="1" customHeight="1">
      <c r="C30" s="12" t="s">
        <v>36</v>
      </c>
      <c r="D30" s="12">
        <v>157550.5</v>
      </c>
      <c r="E30" s="12">
        <v>246768</v>
      </c>
      <c r="F30" s="5">
        <v>680525.5</v>
      </c>
      <c r="G30" s="5">
        <v>857050</v>
      </c>
    </row>
    <row r="31" spans="3:7" ht="15"/>
    <row r="32" spans="3:7" ht="15" customHeight="1">
      <c r="C32" s="12" t="s">
        <v>37</v>
      </c>
      <c r="D32" s="12">
        <v>111625</v>
      </c>
      <c r="E32" s="12">
        <v>0</v>
      </c>
      <c r="F32" s="5">
        <v>294611</v>
      </c>
      <c r="G32" s="5">
        <v>0</v>
      </c>
    </row>
    <row r="33" spans="3:7" ht="15"/>
    <row r="34" spans="3:7" ht="15" customHeight="1">
      <c r="C34" s="12"/>
      <c r="D34" s="12" t="s">
        <v>38</v>
      </c>
      <c r="E34" s="12" t="s">
        <v>38</v>
      </c>
      <c r="F34" s="5" t="s">
        <v>39</v>
      </c>
      <c r="G34" s="5" t="s">
        <v>39</v>
      </c>
    </row>
    <row r="35" spans="3:7" ht="15"/>
    <row r="36" spans="3:7" ht="15" customHeight="1">
      <c r="C36" s="12" t="s">
        <v>40</v>
      </c>
      <c r="D36" s="12">
        <v>4922919.0199999996</v>
      </c>
      <c r="E36" s="12">
        <v>5001637.96</v>
      </c>
      <c r="F36" s="5">
        <v>18281736.390000001</v>
      </c>
      <c r="G36" s="5">
        <v>18056708.120000001</v>
      </c>
    </row>
    <row r="37" spans="3:7" ht="15"/>
    <row r="38" spans="3:7" ht="15"/>
    <row r="39" spans="3:7" ht="15" customHeight="1">
      <c r="C39" s="12" t="s">
        <v>41</v>
      </c>
      <c r="D39" s="12">
        <v>2593533.4300000002</v>
      </c>
      <c r="E39" s="12">
        <v>2586506.6</v>
      </c>
      <c r="F39" s="5">
        <v>10179279.58</v>
      </c>
      <c r="G39" s="5">
        <v>9171211.7799999993</v>
      </c>
    </row>
    <row r="40" spans="3:7" ht="15"/>
    <row r="41" spans="3:7" ht="15" customHeight="1">
      <c r="C41" s="12"/>
      <c r="D41" s="12" t="s">
        <v>38</v>
      </c>
      <c r="E41" s="12" t="s">
        <v>38</v>
      </c>
      <c r="F41" s="5" t="s">
        <v>39</v>
      </c>
      <c r="G41" s="5" t="s">
        <v>39</v>
      </c>
    </row>
    <row r="42" spans="3:7" ht="15"/>
    <row r="43" spans="3:7" ht="15" customHeight="1">
      <c r="C43" s="12" t="s">
        <v>42</v>
      </c>
      <c r="D43" s="12">
        <v>2329385.59</v>
      </c>
      <c r="E43" s="12">
        <v>2415131.36</v>
      </c>
      <c r="F43" s="5">
        <v>8102456.8099999996</v>
      </c>
      <c r="G43" s="5">
        <v>8885496.3399999999</v>
      </c>
    </row>
    <row r="44" spans="3:7" ht="15"/>
    <row r="45" spans="3:7" ht="15"/>
    <row r="46" spans="3:7" ht="15" customHeight="1">
      <c r="C46" s="12" t="s">
        <v>43</v>
      </c>
      <c r="D46" s="12">
        <v>324350.78999999998</v>
      </c>
      <c r="E46" s="12">
        <v>48100.74</v>
      </c>
      <c r="F46" s="5">
        <v>791508.74</v>
      </c>
      <c r="G46" s="5">
        <v>155402.21</v>
      </c>
    </row>
    <row r="47" spans="3:7" ht="15"/>
    <row r="48" spans="3:7" ht="15" customHeight="1">
      <c r="C48" s="12"/>
      <c r="D48" s="12" t="s">
        <v>38</v>
      </c>
      <c r="E48" s="12" t="s">
        <v>38</v>
      </c>
      <c r="F48" s="5" t="s">
        <v>39</v>
      </c>
      <c r="G48" s="5" t="s">
        <v>39</v>
      </c>
    </row>
    <row r="49" spans="1:7" ht="15"/>
    <row r="50" spans="1:7" ht="15" customHeight="1">
      <c r="C50" s="12" t="s">
        <v>44</v>
      </c>
      <c r="D50" s="12">
        <v>2653736.38</v>
      </c>
      <c r="E50" s="12">
        <v>2463232.1</v>
      </c>
      <c r="F50" s="5">
        <v>8893965.5500000007</v>
      </c>
      <c r="G50" s="5">
        <v>9040898.5500000007</v>
      </c>
    </row>
    <row r="51" spans="1:7" ht="15"/>
    <row r="52" spans="1:7" ht="15"/>
    <row r="53" spans="1:7" ht="15"/>
    <row r="54" spans="1:7" ht="15"/>
    <row r="55" spans="1:7" ht="15">
      <c r="C55" s="12" t="s">
        <v>45</v>
      </c>
      <c r="D55" s="12"/>
      <c r="E55" s="12"/>
    </row>
    <row r="56" spans="1:7" ht="15"/>
    <row r="57" spans="1:7" ht="15" customHeight="1">
      <c r="A57" s="21">
        <v>1</v>
      </c>
      <c r="C57" s="12" t="s">
        <v>46</v>
      </c>
      <c r="D57" s="12">
        <v>1060136.31</v>
      </c>
      <c r="E57" s="12">
        <v>1061389.8500000001</v>
      </c>
      <c r="F57" s="5">
        <v>4214983.1100000003</v>
      </c>
      <c r="G57" s="5">
        <v>4271852.8600000003</v>
      </c>
    </row>
    <row r="58" spans="1:7" ht="15" hidden="1"/>
    <row r="59" spans="1:7" ht="15" customHeight="1">
      <c r="A59" s="21">
        <v>1</v>
      </c>
      <c r="C59" s="12" t="s">
        <v>47</v>
      </c>
      <c r="D59" s="12">
        <v>144378.44</v>
      </c>
      <c r="E59" s="12">
        <v>127911.1</v>
      </c>
      <c r="F59" s="5">
        <v>546914.28</v>
      </c>
      <c r="G59" s="5">
        <v>514872.12</v>
      </c>
    </row>
    <row r="60" spans="1:7" ht="15" hidden="1"/>
    <row r="61" spans="1:7" ht="15" customHeight="1">
      <c r="A61" s="21">
        <v>1</v>
      </c>
      <c r="C61" s="12" t="s">
        <v>48</v>
      </c>
      <c r="D61" s="12">
        <v>121447.67999999999</v>
      </c>
      <c r="E61" s="12">
        <v>106616.23</v>
      </c>
      <c r="F61" s="5">
        <v>400258.54</v>
      </c>
      <c r="G61" s="5">
        <v>435748.05</v>
      </c>
    </row>
    <row r="62" spans="1:7" ht="15" hidden="1"/>
    <row r="63" spans="1:7" ht="15" customHeight="1">
      <c r="A63" s="21">
        <v>1</v>
      </c>
      <c r="C63" s="12" t="s">
        <v>49</v>
      </c>
      <c r="D63" s="12">
        <v>66021.570000000007</v>
      </c>
      <c r="E63" s="12">
        <v>0</v>
      </c>
      <c r="F63" s="5">
        <v>191567.59</v>
      </c>
      <c r="G63" s="5">
        <v>0</v>
      </c>
    </row>
    <row r="64" spans="1:7" ht="15" hidden="1"/>
    <row r="65" spans="1:7" ht="15" customHeight="1">
      <c r="A65" s="21">
        <v>1</v>
      </c>
      <c r="C65" s="12" t="s">
        <v>50</v>
      </c>
      <c r="D65" s="12">
        <v>0</v>
      </c>
      <c r="E65" s="12">
        <v>0</v>
      </c>
      <c r="F65" s="5">
        <v>0</v>
      </c>
      <c r="G65" s="5">
        <v>0</v>
      </c>
    </row>
    <row r="66" spans="1:7" ht="15" hidden="1"/>
    <row r="67" spans="1:7" ht="15" customHeight="1">
      <c r="A67" s="21">
        <v>1</v>
      </c>
      <c r="C67" s="12" t="s">
        <v>51</v>
      </c>
      <c r="D67" s="12">
        <v>103738.49</v>
      </c>
      <c r="E67" s="12">
        <v>98023.63</v>
      </c>
      <c r="F67" s="5">
        <v>335669.35</v>
      </c>
      <c r="G67" s="5">
        <v>330394.31</v>
      </c>
    </row>
    <row r="68" spans="1:7" ht="15" hidden="1"/>
    <row r="69" spans="1:7" ht="15" customHeight="1">
      <c r="A69" s="21">
        <v>1</v>
      </c>
      <c r="C69" s="12" t="s">
        <v>52</v>
      </c>
      <c r="D69" s="12">
        <v>75058.69</v>
      </c>
      <c r="E69" s="12">
        <v>19920.89</v>
      </c>
      <c r="F69" s="5">
        <v>501955.69</v>
      </c>
      <c r="G69" s="5">
        <v>238192.38</v>
      </c>
    </row>
    <row r="70" spans="1:7" ht="15" hidden="1"/>
    <row r="71" spans="1:7" ht="15" customHeight="1">
      <c r="A71" s="21">
        <v>3</v>
      </c>
      <c r="C71" s="12" t="s">
        <v>53</v>
      </c>
      <c r="D71" s="12">
        <v>19224.91</v>
      </c>
      <c r="E71" s="12">
        <v>15161.8</v>
      </c>
      <c r="F71" s="5">
        <v>49679.839999999997</v>
      </c>
      <c r="G71" s="5">
        <v>57417.62</v>
      </c>
    </row>
    <row r="72" spans="1:7" ht="15" hidden="1"/>
    <row r="73" spans="1:7" ht="15" customHeight="1">
      <c r="A73" s="21">
        <v>3</v>
      </c>
      <c r="C73" s="12" t="s">
        <v>54</v>
      </c>
      <c r="D73" s="12">
        <v>18999</v>
      </c>
      <c r="E73" s="12">
        <v>13090</v>
      </c>
      <c r="F73" s="5">
        <v>56311</v>
      </c>
      <c r="G73" s="5">
        <v>49738</v>
      </c>
    </row>
    <row r="74" spans="1:7" ht="15" hidden="1"/>
    <row r="75" spans="1:7" ht="15" customHeight="1">
      <c r="A75" s="21">
        <v>3</v>
      </c>
      <c r="C75" s="12" t="s">
        <v>55</v>
      </c>
      <c r="D75" s="12">
        <v>0</v>
      </c>
      <c r="E75" s="12">
        <v>5412</v>
      </c>
      <c r="F75" s="5">
        <v>9310</v>
      </c>
      <c r="G75" s="5">
        <v>12480</v>
      </c>
    </row>
    <row r="76" spans="1:7" ht="15" hidden="1"/>
    <row r="77" spans="1:7" ht="15" customHeight="1">
      <c r="A77" s="21">
        <v>3</v>
      </c>
      <c r="C77" s="12" t="s">
        <v>56</v>
      </c>
      <c r="D77" s="12">
        <v>8750</v>
      </c>
      <c r="E77" s="12">
        <v>7350</v>
      </c>
      <c r="F77" s="5">
        <v>32900</v>
      </c>
      <c r="G77" s="5">
        <v>33250</v>
      </c>
    </row>
    <row r="78" spans="1:7" ht="15" hidden="1"/>
    <row r="79" spans="1:7" ht="15" customHeight="1">
      <c r="A79" s="21">
        <v>3</v>
      </c>
      <c r="C79" s="12" t="s">
        <v>57</v>
      </c>
      <c r="D79" s="12">
        <v>13272.57</v>
      </c>
      <c r="E79" s="12">
        <v>12929.27</v>
      </c>
      <c r="F79" s="5">
        <v>47229.03</v>
      </c>
      <c r="G79" s="5">
        <v>47642.12</v>
      </c>
    </row>
    <row r="80" spans="1:7" ht="15" hidden="1"/>
    <row r="81" spans="1:7" ht="15" customHeight="1">
      <c r="A81" s="21">
        <v>3</v>
      </c>
      <c r="C81" s="12" t="s">
        <v>58</v>
      </c>
      <c r="D81" s="12">
        <v>12120.38</v>
      </c>
      <c r="E81" s="12">
        <v>23746.080000000002</v>
      </c>
      <c r="F81" s="5">
        <v>54156.73</v>
      </c>
      <c r="G81" s="5">
        <v>63045.08</v>
      </c>
    </row>
    <row r="82" spans="1:7" ht="15" hidden="1"/>
    <row r="83" spans="1:7" ht="15" customHeight="1">
      <c r="A83" s="21">
        <v>4</v>
      </c>
      <c r="C83" s="12" t="s">
        <v>59</v>
      </c>
      <c r="D83" s="12">
        <v>3599.5</v>
      </c>
      <c r="E83" s="12">
        <v>2009.75</v>
      </c>
      <c r="F83" s="5">
        <v>11657.88</v>
      </c>
      <c r="G83" s="5">
        <v>6833.85</v>
      </c>
    </row>
    <row r="84" spans="1:7" ht="15" hidden="1"/>
    <row r="85" spans="1:7" ht="15" customHeight="1">
      <c r="A85" s="21">
        <v>4</v>
      </c>
      <c r="C85" s="12" t="s">
        <v>60</v>
      </c>
      <c r="D85" s="12">
        <v>10203.780000000001</v>
      </c>
      <c r="E85" s="12">
        <v>9834.1200000000008</v>
      </c>
      <c r="F85" s="5">
        <v>36989.230000000003</v>
      </c>
      <c r="G85" s="5">
        <v>46523.44</v>
      </c>
    </row>
    <row r="86" spans="1:7" ht="15" hidden="1"/>
    <row r="87" spans="1:7" ht="15" customHeight="1">
      <c r="A87" s="21">
        <v>3</v>
      </c>
      <c r="C87" s="12" t="s">
        <v>61</v>
      </c>
      <c r="D87" s="12">
        <v>37226.33</v>
      </c>
      <c r="E87" s="12">
        <v>16688.18</v>
      </c>
      <c r="F87" s="5">
        <v>142856.51</v>
      </c>
      <c r="G87" s="5">
        <v>68161.100000000006</v>
      </c>
    </row>
    <row r="88" spans="1:7" ht="15" hidden="1"/>
    <row r="89" spans="1:7" ht="15" customHeight="1">
      <c r="A89" s="21">
        <v>2</v>
      </c>
      <c r="C89" s="12" t="s">
        <v>62</v>
      </c>
      <c r="D89" s="12">
        <v>51661.47</v>
      </c>
      <c r="E89" s="12">
        <v>33575.550000000003</v>
      </c>
      <c r="F89" s="5">
        <v>209453.88</v>
      </c>
      <c r="G89" s="5">
        <v>177041.24</v>
      </c>
    </row>
    <row r="90" spans="1:7" ht="15" hidden="1"/>
    <row r="91" spans="1:7" ht="15" customHeight="1">
      <c r="A91" s="21">
        <v>2</v>
      </c>
      <c r="C91" s="12" t="s">
        <v>63</v>
      </c>
      <c r="D91" s="12">
        <v>4763.75</v>
      </c>
      <c r="E91" s="12">
        <v>3743.25</v>
      </c>
      <c r="F91" s="5">
        <v>23542.65</v>
      </c>
      <c r="G91" s="5">
        <v>17099.900000000001</v>
      </c>
    </row>
    <row r="92" spans="1:7" ht="15" hidden="1"/>
    <row r="93" spans="1:7" ht="15" customHeight="1">
      <c r="A93" s="21">
        <v>2</v>
      </c>
      <c r="C93" s="12" t="s">
        <v>64</v>
      </c>
      <c r="D93" s="12">
        <v>355.48</v>
      </c>
      <c r="E93" s="12">
        <v>541.92999999999995</v>
      </c>
      <c r="F93" s="5">
        <v>891.99</v>
      </c>
      <c r="G93" s="5">
        <v>1273.08</v>
      </c>
    </row>
    <row r="94" spans="1:7" ht="15" hidden="1"/>
    <row r="95" spans="1:7" ht="15" customHeight="1">
      <c r="A95" s="21">
        <v>2</v>
      </c>
      <c r="C95" s="12" t="s">
        <v>65</v>
      </c>
      <c r="D95" s="12">
        <v>307</v>
      </c>
      <c r="E95" s="12">
        <v>2109.83</v>
      </c>
      <c r="F95" s="5">
        <v>3852.67</v>
      </c>
      <c r="G95" s="5">
        <v>16135.13</v>
      </c>
    </row>
    <row r="96" spans="1:7" ht="15" hidden="1"/>
    <row r="97" spans="1:7" ht="15" customHeight="1">
      <c r="A97" s="21">
        <v>2</v>
      </c>
      <c r="C97" s="12" t="s">
        <v>66</v>
      </c>
      <c r="D97" s="12">
        <v>191.22</v>
      </c>
      <c r="E97" s="12">
        <v>0</v>
      </c>
      <c r="F97" s="5">
        <v>583.52</v>
      </c>
      <c r="G97" s="5">
        <v>0</v>
      </c>
    </row>
    <row r="98" spans="1:7" ht="15" hidden="1"/>
    <row r="99" spans="1:7" ht="15" customHeight="1">
      <c r="A99" s="21">
        <v>2</v>
      </c>
      <c r="C99" s="12" t="s">
        <v>67</v>
      </c>
      <c r="D99" s="12">
        <v>96325.08</v>
      </c>
      <c r="E99" s="12">
        <v>72623.31</v>
      </c>
      <c r="F99" s="5">
        <v>436051.78</v>
      </c>
      <c r="G99" s="5">
        <v>330199.77</v>
      </c>
    </row>
    <row r="100" spans="1:7" ht="15" hidden="1"/>
    <row r="101" spans="1:7" ht="15" customHeight="1">
      <c r="A101" s="21">
        <v>2</v>
      </c>
      <c r="C101" s="12" t="s">
        <v>68</v>
      </c>
      <c r="D101" s="12">
        <v>113.54</v>
      </c>
      <c r="E101" s="12">
        <v>1600</v>
      </c>
      <c r="F101" s="5">
        <v>1131</v>
      </c>
      <c r="G101" s="5">
        <v>6870</v>
      </c>
    </row>
    <row r="102" spans="1:7" ht="15" hidden="1"/>
    <row r="103" spans="1:7" ht="15" customHeight="1">
      <c r="A103" s="21">
        <v>2</v>
      </c>
      <c r="C103" s="12" t="s">
        <v>69</v>
      </c>
      <c r="D103" s="12">
        <v>3253.51</v>
      </c>
      <c r="E103" s="12">
        <v>8250</v>
      </c>
      <c r="F103" s="5">
        <v>25498.85</v>
      </c>
      <c r="G103" s="5">
        <v>31850</v>
      </c>
    </row>
    <row r="104" spans="1:7" ht="15" hidden="1"/>
    <row r="105" spans="1:7" ht="15" customHeight="1">
      <c r="A105" s="21">
        <v>2</v>
      </c>
      <c r="C105" s="12" t="s">
        <v>70</v>
      </c>
      <c r="D105" s="12">
        <v>4252.2</v>
      </c>
      <c r="E105" s="12">
        <v>8400</v>
      </c>
      <c r="F105" s="5">
        <v>25356.61</v>
      </c>
      <c r="G105" s="5">
        <v>38600</v>
      </c>
    </row>
    <row r="106" spans="1:7" ht="15" hidden="1"/>
    <row r="107" spans="1:7" ht="15" customHeight="1">
      <c r="A107" s="21">
        <v>2</v>
      </c>
      <c r="C107" s="12" t="s">
        <v>71</v>
      </c>
      <c r="D107" s="12">
        <v>156.5</v>
      </c>
      <c r="E107" s="12">
        <v>0</v>
      </c>
      <c r="F107" s="5">
        <v>176.36</v>
      </c>
      <c r="G107" s="5">
        <v>0</v>
      </c>
    </row>
    <row r="108" spans="1:7" ht="15" hidden="1"/>
    <row r="109" spans="1:7" ht="15" customHeight="1">
      <c r="A109" s="21">
        <v>2</v>
      </c>
      <c r="C109" s="12" t="s">
        <v>72</v>
      </c>
      <c r="D109" s="12">
        <v>0</v>
      </c>
      <c r="E109" s="12">
        <v>0</v>
      </c>
      <c r="F109" s="5">
        <v>0</v>
      </c>
      <c r="G109" s="5">
        <v>0</v>
      </c>
    </row>
    <row r="110" spans="1:7" ht="15" hidden="1"/>
    <row r="111" spans="1:7" ht="15" customHeight="1">
      <c r="A111" s="21">
        <v>2</v>
      </c>
      <c r="C111" s="12" t="s">
        <v>73</v>
      </c>
      <c r="D111" s="12">
        <v>964.46</v>
      </c>
      <c r="E111" s="12">
        <v>0</v>
      </c>
      <c r="F111" s="5">
        <v>1030.05</v>
      </c>
      <c r="G111" s="5">
        <v>0</v>
      </c>
    </row>
    <row r="112" spans="1:7" ht="15" hidden="1"/>
    <row r="113" spans="1:7" ht="15" customHeight="1">
      <c r="A113" s="21">
        <v>2</v>
      </c>
      <c r="C113" s="12" t="s">
        <v>74</v>
      </c>
      <c r="D113" s="12">
        <v>78249.62</v>
      </c>
      <c r="E113" s="12">
        <v>83648.789999999994</v>
      </c>
      <c r="F113" s="5">
        <v>335852.18</v>
      </c>
      <c r="G113" s="5">
        <v>328787.74</v>
      </c>
    </row>
    <row r="114" spans="1:7" ht="15" hidden="1"/>
    <row r="115" spans="1:7" ht="15" customHeight="1">
      <c r="A115" s="21">
        <v>2</v>
      </c>
      <c r="C115" s="12" t="s">
        <v>75</v>
      </c>
      <c r="D115" s="12">
        <v>7600.06</v>
      </c>
      <c r="E115" s="12">
        <v>8415.51</v>
      </c>
      <c r="F115" s="5">
        <v>29798.11</v>
      </c>
      <c r="G115" s="5">
        <v>29403.54</v>
      </c>
    </row>
    <row r="116" spans="1:7" ht="15" customHeight="1">
      <c r="A116" s="21">
        <v>4</v>
      </c>
      <c r="C116" s="12" t="s">
        <v>76</v>
      </c>
      <c r="D116" s="12">
        <v>0</v>
      </c>
      <c r="E116" s="12">
        <v>0</v>
      </c>
      <c r="F116" s="5">
        <v>2000</v>
      </c>
      <c r="G116" s="5">
        <v>0</v>
      </c>
    </row>
    <row r="117" spans="1:7" ht="15" hidden="1"/>
    <row r="118" spans="1:7" ht="15" customHeight="1">
      <c r="A118" s="21">
        <v>4</v>
      </c>
      <c r="C118" s="12" t="s">
        <v>77</v>
      </c>
      <c r="D118" s="12">
        <v>46718.19</v>
      </c>
      <c r="E118" s="12">
        <v>56465.48</v>
      </c>
      <c r="F118" s="5">
        <v>216194.11</v>
      </c>
      <c r="G118" s="5">
        <v>202423.54</v>
      </c>
    </row>
    <row r="119" spans="1:7" ht="15" hidden="1"/>
    <row r="120" spans="1:7" ht="15" customHeight="1">
      <c r="A120" s="21">
        <v>4</v>
      </c>
      <c r="C120" s="12" t="s">
        <v>78</v>
      </c>
      <c r="D120" s="12">
        <v>1256.78</v>
      </c>
      <c r="E120" s="12">
        <v>-1027.76</v>
      </c>
      <c r="F120" s="5">
        <v>8404.7000000000007</v>
      </c>
      <c r="G120" s="5">
        <v>3346.88</v>
      </c>
    </row>
    <row r="121" spans="1:7" ht="15" hidden="1"/>
    <row r="122" spans="1:7" ht="15" customHeight="1">
      <c r="A122" s="21">
        <v>4</v>
      </c>
      <c r="C122" s="12" t="s">
        <v>79</v>
      </c>
      <c r="D122" s="12">
        <v>61000.31</v>
      </c>
      <c r="E122" s="12">
        <v>54495.07</v>
      </c>
      <c r="F122" s="5">
        <v>231948.23</v>
      </c>
      <c r="G122" s="5">
        <v>206608.89</v>
      </c>
    </row>
    <row r="123" spans="1:7" ht="15" hidden="1"/>
    <row r="124" spans="1:7" ht="15" customHeight="1">
      <c r="A124" s="21">
        <v>6</v>
      </c>
      <c r="C124" s="12" t="s">
        <v>80</v>
      </c>
      <c r="D124" s="12">
        <v>4573.79</v>
      </c>
      <c r="E124" s="12">
        <v>6003.24</v>
      </c>
      <c r="F124" s="5">
        <v>20478.919999999998</v>
      </c>
      <c r="G124" s="5">
        <v>19353.080000000002</v>
      </c>
    </row>
    <row r="125" spans="1:7" ht="15" hidden="1"/>
    <row r="126" spans="1:7" ht="15" customHeight="1">
      <c r="A126" s="21">
        <v>4</v>
      </c>
      <c r="C126" s="12" t="s">
        <v>81</v>
      </c>
      <c r="D126" s="12">
        <v>26974.49</v>
      </c>
      <c r="E126" s="12">
        <v>35096.78</v>
      </c>
      <c r="F126" s="5">
        <v>131341.41</v>
      </c>
      <c r="G126" s="5">
        <v>145992.19</v>
      </c>
    </row>
    <row r="127" spans="1:7" ht="15" hidden="1"/>
    <row r="128" spans="1:7" ht="15" customHeight="1">
      <c r="A128" s="21">
        <v>4</v>
      </c>
      <c r="C128" s="12" t="s">
        <v>82</v>
      </c>
      <c r="D128" s="12">
        <v>6399.81</v>
      </c>
      <c r="E128" s="12">
        <v>8438.34</v>
      </c>
      <c r="F128" s="5">
        <v>22012.47</v>
      </c>
      <c r="G128" s="5">
        <v>27326.54</v>
      </c>
    </row>
    <row r="129" spans="1:7" ht="15" hidden="1"/>
    <row r="130" spans="1:7" ht="15" customHeight="1">
      <c r="A130" s="21">
        <v>4</v>
      </c>
      <c r="C130" s="12" t="s">
        <v>83</v>
      </c>
      <c r="D130" s="12">
        <v>5273.4</v>
      </c>
      <c r="E130" s="12">
        <v>4567.8900000000003</v>
      </c>
      <c r="F130" s="5">
        <v>15971.62</v>
      </c>
      <c r="G130" s="5">
        <v>19959.490000000002</v>
      </c>
    </row>
    <row r="131" spans="1:7" ht="15" hidden="1"/>
    <row r="132" spans="1:7" ht="15" customHeight="1">
      <c r="A132" s="21">
        <v>4</v>
      </c>
      <c r="C132" s="12" t="s">
        <v>84</v>
      </c>
      <c r="D132" s="12">
        <v>1455.28</v>
      </c>
      <c r="E132" s="12">
        <v>1371.2</v>
      </c>
      <c r="F132" s="5">
        <v>5786.89</v>
      </c>
      <c r="G132" s="5">
        <v>5568.32</v>
      </c>
    </row>
    <row r="133" spans="1:7" ht="15" hidden="1"/>
    <row r="134" spans="1:7" ht="15" customHeight="1">
      <c r="A134" s="21">
        <v>4</v>
      </c>
      <c r="C134" s="12" t="s">
        <v>85</v>
      </c>
      <c r="D134" s="12">
        <v>1967.31</v>
      </c>
      <c r="E134" s="12">
        <v>4339.46</v>
      </c>
      <c r="F134" s="5">
        <v>14221.98</v>
      </c>
      <c r="G134" s="5">
        <v>13928.06</v>
      </c>
    </row>
    <row r="135" spans="1:7" ht="15" hidden="1"/>
    <row r="136" spans="1:7" ht="15" customHeight="1">
      <c r="A136" s="21">
        <v>7</v>
      </c>
      <c r="C136" s="12" t="s">
        <v>86</v>
      </c>
      <c r="D136" s="12">
        <v>92400</v>
      </c>
      <c r="E136" s="12">
        <v>90400</v>
      </c>
      <c r="F136" s="5">
        <v>372600</v>
      </c>
      <c r="G136" s="5">
        <v>361600</v>
      </c>
    </row>
    <row r="137" spans="1:7" ht="15" hidden="1"/>
    <row r="138" spans="1:7" ht="15" customHeight="1">
      <c r="A138" s="21">
        <v>5</v>
      </c>
      <c r="C138" s="12" t="s">
        <v>87</v>
      </c>
      <c r="D138" s="12">
        <v>501.25</v>
      </c>
      <c r="E138" s="12">
        <v>492.92</v>
      </c>
      <c r="F138" s="5">
        <v>2005</v>
      </c>
      <c r="G138" s="5">
        <v>1971.68</v>
      </c>
    </row>
    <row r="139" spans="1:7" ht="15" hidden="1"/>
    <row r="140" spans="1:7" ht="15" customHeight="1">
      <c r="A140" s="21">
        <v>5</v>
      </c>
      <c r="C140" s="12" t="s">
        <v>88</v>
      </c>
      <c r="D140" s="12">
        <v>4828.84</v>
      </c>
      <c r="E140" s="12">
        <v>4662.17</v>
      </c>
      <c r="F140" s="5">
        <v>19315.36</v>
      </c>
      <c r="G140" s="5">
        <v>18648.68</v>
      </c>
    </row>
    <row r="141" spans="1:7" ht="15" hidden="1"/>
    <row r="142" spans="1:7" ht="15" customHeight="1">
      <c r="A142" s="21">
        <v>5</v>
      </c>
      <c r="C142" s="12" t="s">
        <v>89</v>
      </c>
      <c r="D142" s="12">
        <v>930.25</v>
      </c>
      <c r="E142" s="12">
        <v>874.42</v>
      </c>
      <c r="F142" s="5">
        <v>3721</v>
      </c>
      <c r="G142" s="5">
        <v>3847.68</v>
      </c>
    </row>
    <row r="143" spans="1:7" ht="15" hidden="1"/>
    <row r="144" spans="1:7" ht="15" customHeight="1">
      <c r="A144" s="21">
        <v>5</v>
      </c>
      <c r="C144" s="12" t="s">
        <v>90</v>
      </c>
      <c r="D144" s="12">
        <v>20777.84</v>
      </c>
      <c r="E144" s="12">
        <v>22269.84</v>
      </c>
      <c r="F144" s="5">
        <v>97451.36</v>
      </c>
      <c r="G144" s="5">
        <v>89079.360000000001</v>
      </c>
    </row>
    <row r="145" spans="1:7" ht="15" hidden="1"/>
    <row r="146" spans="1:7" ht="15" customHeight="1">
      <c r="A146" s="21">
        <v>5</v>
      </c>
      <c r="C146" s="12" t="s">
        <v>91</v>
      </c>
      <c r="D146" s="12">
        <v>8485</v>
      </c>
      <c r="E146" s="12">
        <v>7831</v>
      </c>
      <c r="F146" s="5">
        <v>28442</v>
      </c>
      <c r="G146" s="5">
        <v>32440</v>
      </c>
    </row>
    <row r="147" spans="1:7" ht="15" hidden="1"/>
    <row r="148" spans="1:7" ht="15" customHeight="1">
      <c r="A148" s="21">
        <v>4</v>
      </c>
      <c r="C148" s="12" t="s">
        <v>92</v>
      </c>
      <c r="D148" s="12">
        <v>7207.58</v>
      </c>
      <c r="E148" s="12">
        <v>24155.88</v>
      </c>
      <c r="F148" s="5">
        <v>28830.32</v>
      </c>
      <c r="G148" s="5">
        <v>97799.8</v>
      </c>
    </row>
    <row r="149" spans="1:7" ht="15" hidden="1"/>
    <row r="150" spans="1:7" ht="15" customHeight="1">
      <c r="A150" s="21">
        <v>4</v>
      </c>
      <c r="C150" s="12" t="s">
        <v>93</v>
      </c>
      <c r="D150" s="12">
        <v>1417.06</v>
      </c>
      <c r="E150" s="12">
        <v>1950</v>
      </c>
      <c r="F150" s="5">
        <v>4913.5600000000004</v>
      </c>
      <c r="G150" s="5">
        <v>5891.28</v>
      </c>
    </row>
    <row r="151" spans="1:7" ht="15" hidden="1"/>
    <row r="152" spans="1:7" ht="15" customHeight="1">
      <c r="A152" s="21">
        <v>4</v>
      </c>
      <c r="C152" s="12" t="s">
        <v>94</v>
      </c>
      <c r="D152" s="12">
        <v>0</v>
      </c>
      <c r="E152" s="12">
        <v>6030</v>
      </c>
      <c r="F152" s="5">
        <v>0</v>
      </c>
      <c r="G152" s="5">
        <v>6030</v>
      </c>
    </row>
    <row r="153" spans="1:7" ht="15" hidden="1"/>
    <row r="154" spans="1:7" ht="15" customHeight="1">
      <c r="A154" s="21">
        <v>4</v>
      </c>
      <c r="C154" s="12" t="s">
        <v>95</v>
      </c>
      <c r="D154" s="12">
        <v>0</v>
      </c>
      <c r="E154" s="12">
        <v>0</v>
      </c>
      <c r="F154" s="5">
        <v>0</v>
      </c>
      <c r="G154" s="5">
        <v>0</v>
      </c>
    </row>
    <row r="155" spans="1:7" ht="15" hidden="1"/>
    <row r="156" spans="1:7" ht="15" customHeight="1">
      <c r="A156" s="21">
        <v>4</v>
      </c>
      <c r="C156" s="12" t="s">
        <v>96</v>
      </c>
      <c r="D156" s="12">
        <v>1545.47</v>
      </c>
      <c r="E156" s="12">
        <v>2156.48</v>
      </c>
      <c r="F156" s="5">
        <v>7420.87</v>
      </c>
      <c r="G156" s="5">
        <v>5297.25</v>
      </c>
    </row>
    <row r="157" spans="1:7" ht="15" hidden="1"/>
    <row r="158" spans="1:7" ht="15" customHeight="1">
      <c r="C158" s="12"/>
      <c r="D158" s="12" t="s">
        <v>38</v>
      </c>
      <c r="E158" s="12" t="s">
        <v>38</v>
      </c>
      <c r="F158" s="5" t="s">
        <v>39</v>
      </c>
      <c r="G158" s="5" t="s">
        <v>39</v>
      </c>
    </row>
    <row r="159" spans="1:7" ht="15"/>
    <row r="160" spans="1:7" ht="15" customHeight="1">
      <c r="C160" s="12" t="s">
        <v>97</v>
      </c>
      <c r="D160" s="12">
        <f>SUM(D57:D156)</f>
        <v>2236084.19</v>
      </c>
      <c r="E160" s="12">
        <v>2073563.48</v>
      </c>
      <c r="F160" s="5">
        <v>8958541.8699999992</v>
      </c>
      <c r="G160" s="5">
        <v>8420524.0500000007</v>
      </c>
    </row>
    <row r="161" spans="3:7" ht="15"/>
    <row r="162" spans="3:7" ht="15"/>
    <row r="163" spans="3:7" ht="15" customHeight="1">
      <c r="C163" s="12" t="s">
        <v>98</v>
      </c>
      <c r="D163" s="12">
        <v>417808.69</v>
      </c>
      <c r="E163" s="12">
        <v>389668.62</v>
      </c>
      <c r="F163" s="5">
        <v>-64576.32</v>
      </c>
      <c r="G163" s="5">
        <v>620374.5</v>
      </c>
    </row>
    <row r="164" spans="3:7" ht="15"/>
    <row r="165" spans="3:7" ht="15" customHeight="1">
      <c r="C165" s="12" t="s">
        <v>99</v>
      </c>
      <c r="D165" s="12">
        <v>1149.18</v>
      </c>
      <c r="E165" s="12">
        <v>1210.75</v>
      </c>
      <c r="F165" s="5">
        <v>5287.48</v>
      </c>
      <c r="G165" s="5">
        <v>4954.84</v>
      </c>
    </row>
    <row r="166" spans="3:7" ht="15"/>
    <row r="167" spans="3:7" ht="15" customHeight="1">
      <c r="C167" s="12" t="s">
        <v>100</v>
      </c>
      <c r="D167" s="12">
        <v>166185.34</v>
      </c>
      <c r="E167" s="12">
        <v>995.96</v>
      </c>
      <c r="F167" s="5">
        <v>428801.82</v>
      </c>
      <c r="G167" s="5">
        <v>387232.1</v>
      </c>
    </row>
    <row r="168" spans="3:7" ht="15"/>
    <row r="169" spans="3:7" ht="15" customHeight="1">
      <c r="C169" s="12"/>
      <c r="D169" s="12" t="s">
        <v>38</v>
      </c>
      <c r="E169" s="12" t="s">
        <v>38</v>
      </c>
      <c r="F169" s="5" t="s">
        <v>39</v>
      </c>
      <c r="G169" s="5" t="s">
        <v>39</v>
      </c>
    </row>
    <row r="170" spans="3:7" ht="15"/>
    <row r="171" spans="3:7" ht="15" customHeight="1">
      <c r="C171" s="12" t="s">
        <v>101</v>
      </c>
      <c r="D171" s="12">
        <v>-165036.16</v>
      </c>
      <c r="E171" s="12">
        <v>214.79</v>
      </c>
      <c r="F171" s="5">
        <v>-423514.34</v>
      </c>
      <c r="G171" s="5">
        <v>-382277.26</v>
      </c>
    </row>
    <row r="172" spans="3:7" ht="15"/>
    <row r="173" spans="3:7" ht="15"/>
    <row r="174" spans="3:7" ht="15" customHeight="1">
      <c r="C174" s="12"/>
      <c r="D174" s="12" t="s">
        <v>38</v>
      </c>
      <c r="E174" s="12" t="s">
        <v>38</v>
      </c>
      <c r="F174" s="5" t="s">
        <v>39</v>
      </c>
      <c r="G174" s="5" t="s">
        <v>39</v>
      </c>
    </row>
    <row r="175" spans="3:7" ht="15"/>
    <row r="176" spans="3:7" ht="15" customHeight="1">
      <c r="C176" s="12" t="s">
        <v>102</v>
      </c>
      <c r="D176" s="12">
        <v>252772.53</v>
      </c>
      <c r="E176" s="12">
        <v>389883.41</v>
      </c>
      <c r="F176" s="5">
        <v>-488090.66</v>
      </c>
      <c r="G176" s="5">
        <v>238097.24</v>
      </c>
    </row>
    <row r="177" spans="1:7" ht="15"/>
    <row r="178" spans="1:7" ht="15" customHeight="1">
      <c r="C178" s="12"/>
      <c r="D178" s="12" t="s">
        <v>103</v>
      </c>
      <c r="E178" s="12" t="s">
        <v>103</v>
      </c>
      <c r="F178" s="5" t="s">
        <v>104</v>
      </c>
      <c r="G178" s="5" t="s">
        <v>104</v>
      </c>
    </row>
    <row r="179" spans="1:7" ht="15"/>
    <row r="180" spans="1:7" ht="15"/>
    <row r="181" spans="1:7" ht="12.75" customHeight="1">
      <c r="A181" s="4"/>
      <c r="C181" s="14" t="s">
        <v>105</v>
      </c>
    </row>
    <row r="182" spans="1:7" ht="12.75" customHeight="1">
      <c r="A182" s="4">
        <v>1</v>
      </c>
      <c r="C182" s="14" t="s">
        <v>106</v>
      </c>
      <c r="D182" s="15">
        <f>D57+D59+D61+D63+D65+D67+D69</f>
        <v>1570781.18</v>
      </c>
    </row>
    <row r="183" spans="1:7" ht="12.75" customHeight="1">
      <c r="A183" s="4">
        <v>2</v>
      </c>
      <c r="C183" s="14" t="s">
        <v>107</v>
      </c>
      <c r="D183" s="15">
        <f>D89+D91+D93+D95+D97+D99+D101+D103+D105+D107+D109+D111+D113+D115</f>
        <v>248193.89</v>
      </c>
    </row>
    <row r="184" spans="1:7" ht="12.75" customHeight="1">
      <c r="A184" s="4">
        <v>3</v>
      </c>
      <c r="C184" s="14" t="s">
        <v>108</v>
      </c>
      <c r="D184" s="15">
        <f>D71+D73+D75+D77+D79+D81+D87</f>
        <v>109593.19</v>
      </c>
    </row>
    <row r="185" spans="1:7" ht="12.75" customHeight="1">
      <c r="A185" s="4">
        <v>4</v>
      </c>
      <c r="C185" s="14" t="s">
        <v>109</v>
      </c>
      <c r="D185" s="15">
        <f>D116+D118+D120+D122+D126+D128+D130+D132+D134+D148+D150+D152+D154+D156+D83+D85</f>
        <v>175018.95999999996</v>
      </c>
    </row>
    <row r="186" spans="1:7" ht="12.75" customHeight="1">
      <c r="A186" s="4">
        <v>5</v>
      </c>
      <c r="C186" s="14" t="s">
        <v>110</v>
      </c>
      <c r="D186" s="15">
        <f>D138+D140+D142+D144+D146</f>
        <v>35523.18</v>
      </c>
    </row>
    <row r="187" spans="1:7" ht="12.75" customHeight="1">
      <c r="A187" s="4">
        <v>6</v>
      </c>
      <c r="C187" s="14" t="s">
        <v>111</v>
      </c>
      <c r="D187" s="15">
        <f>D124</f>
        <v>4573.79</v>
      </c>
    </row>
    <row r="188" spans="1:7" ht="12.75" customHeight="1">
      <c r="A188" s="4">
        <v>7</v>
      </c>
      <c r="C188" s="14" t="s">
        <v>112</v>
      </c>
      <c r="D188" s="17">
        <f>D136</f>
        <v>92400</v>
      </c>
    </row>
    <row r="189" spans="1:7" ht="12.75" customHeight="1">
      <c r="A189" s="4"/>
      <c r="D189" s="16">
        <f>SUM(D182:D188)</f>
        <v>2236084.19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F14"/>
  <sheetViews>
    <sheetView tabSelected="1" workbookViewId="0">
      <selection activeCell="B12" sqref="B12"/>
    </sheetView>
  </sheetViews>
  <sheetFormatPr defaultRowHeight="15"/>
  <cols>
    <col min="2" max="2" width="36.85546875" bestFit="1" customWidth="1"/>
    <col min="3" max="4" width="15.7109375" customWidth="1"/>
    <col min="5" max="5" width="9.140625" customWidth="1"/>
    <col min="6" max="6" width="14.140625" bestFit="1" customWidth="1"/>
    <col min="8" max="8" width="15.140625" customWidth="1"/>
  </cols>
  <sheetData>
    <row r="1" spans="2:6">
      <c r="B1" s="23" t="s">
        <v>0</v>
      </c>
      <c r="C1" s="23"/>
      <c r="D1" s="23"/>
      <c r="E1" s="23"/>
      <c r="F1" s="1"/>
    </row>
    <row r="2" spans="2:6">
      <c r="B2" s="23" t="s">
        <v>1</v>
      </c>
      <c r="C2" s="23"/>
      <c r="D2" s="23"/>
      <c r="E2" s="23"/>
      <c r="F2" s="1"/>
    </row>
    <row r="3" spans="2:6">
      <c r="B3" s="23" t="s">
        <v>2</v>
      </c>
      <c r="C3" s="23"/>
      <c r="D3" s="23"/>
      <c r="E3" s="23"/>
      <c r="F3" s="1"/>
    </row>
    <row r="4" spans="2:6">
      <c r="B4" s="23" t="s">
        <v>117</v>
      </c>
      <c r="C4" s="23"/>
      <c r="D4" s="23"/>
      <c r="E4" s="23"/>
      <c r="F4" s="1"/>
    </row>
    <row r="6" spans="2:6">
      <c r="B6" s="2" t="s">
        <v>4</v>
      </c>
      <c r="C6" s="2" t="s">
        <v>5</v>
      </c>
      <c r="D6" s="2" t="s">
        <v>6</v>
      </c>
    </row>
    <row r="7" spans="2:6">
      <c r="B7" s="3" t="s">
        <v>7</v>
      </c>
      <c r="C7" s="19">
        <f>'FEB. INCOME STATEMENT'!D183</f>
        <v>1492525.26</v>
      </c>
      <c r="D7" s="20">
        <f>'JANUARY 2016'!D7+C7</f>
        <v>7683870.0099999988</v>
      </c>
    </row>
    <row r="8" spans="2:6">
      <c r="B8" s="3" t="s">
        <v>8</v>
      </c>
      <c r="C8" s="18">
        <f>'FEB. INCOME STATEMENT'!D184</f>
        <v>203477.69</v>
      </c>
      <c r="D8" s="22">
        <f>'JANUARY 2016'!D8+C8</f>
        <v>1296693.1799999997</v>
      </c>
    </row>
    <row r="9" spans="2:6">
      <c r="B9" s="3" t="s">
        <v>9</v>
      </c>
      <c r="C9" s="18">
        <f>'FEB. INCOME STATEMENT'!D185</f>
        <v>90138.07</v>
      </c>
      <c r="D9" s="22">
        <f>'JANUARY 2016'!D9+C9</f>
        <v>482580.21</v>
      </c>
    </row>
    <row r="10" spans="2:6">
      <c r="B10" s="3" t="s">
        <v>10</v>
      </c>
      <c r="C10" s="18">
        <f>'FEB. INCOME STATEMENT'!D186</f>
        <v>161289</v>
      </c>
      <c r="D10" s="22">
        <f>'JANUARY 2016'!D10+C10</f>
        <v>898978.65999999992</v>
      </c>
    </row>
    <row r="11" spans="2:6">
      <c r="B11" s="3" t="s">
        <v>11</v>
      </c>
      <c r="C11" s="18">
        <f>'FEB. INCOME STATEMENT'!D187</f>
        <v>36457.18</v>
      </c>
      <c r="D11" s="22">
        <f>'JANUARY 2016'!D11+C11</f>
        <v>187389.71999999997</v>
      </c>
    </row>
    <row r="12" spans="2:6">
      <c r="B12" s="3" t="s">
        <v>12</v>
      </c>
      <c r="C12" s="18">
        <f>'FEB. INCOME STATEMENT'!D188</f>
        <v>4521.97</v>
      </c>
      <c r="D12" s="22">
        <f>'JANUARY 2016'!D12+C12</f>
        <v>25000.880000000001</v>
      </c>
    </row>
    <row r="13" spans="2:6">
      <c r="B13" s="3" t="s">
        <v>13</v>
      </c>
      <c r="C13" s="18">
        <f>'NOVEMBER INCOME STATEMENT'!D192</f>
        <v>92400</v>
      </c>
      <c r="D13" s="22">
        <f>'JANUARY 2016'!D13+C13</f>
        <v>465000</v>
      </c>
    </row>
    <row r="14" spans="2:6">
      <c r="B14" s="2" t="s">
        <v>14</v>
      </c>
      <c r="C14" s="20">
        <f>SUM(C7:C13)</f>
        <v>2080809.17</v>
      </c>
      <c r="D14" s="20">
        <f>SUM(D7:D13)</f>
        <v>11039512.66</v>
      </c>
    </row>
  </sheetData>
  <mergeCells count="4">
    <mergeCell ref="B1:E1"/>
    <mergeCell ref="B2:E2"/>
    <mergeCell ref="B3:E3"/>
    <mergeCell ref="B4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90"/>
  <sheetViews>
    <sheetView topLeftCell="A150" workbookViewId="0">
      <selection activeCell="C158" sqref="C158"/>
    </sheetView>
  </sheetViews>
  <sheetFormatPr defaultRowHeight="12.75" customHeight="1"/>
  <cols>
    <col min="1" max="1" width="9.140625" style="5"/>
    <col min="2" max="2" width="1.140625" style="5" hidden="1" customWidth="1"/>
    <col min="3" max="3" width="73.5703125" style="5" customWidth="1"/>
    <col min="4" max="4" width="20.7109375" style="5" customWidth="1"/>
    <col min="5" max="5" width="17.5703125" style="5" customWidth="1"/>
    <col min="6" max="7" width="17.28515625" style="5" bestFit="1" customWidth="1"/>
    <col min="8" max="257" width="6.85546875" style="5" customWidth="1"/>
    <col min="258" max="16384" width="9.140625" style="5"/>
  </cols>
  <sheetData>
    <row r="1" spans="3:16" ht="15">
      <c r="C1" s="6"/>
      <c r="D1" s="6" t="s">
        <v>15</v>
      </c>
      <c r="E1" s="6" t="s">
        <v>16</v>
      </c>
    </row>
    <row r="2" spans="3:16" ht="15">
      <c r="C2" s="6"/>
      <c r="D2" s="6"/>
      <c r="E2" s="6"/>
    </row>
    <row r="3" spans="3:16" ht="15">
      <c r="C3" s="7">
        <v>42480</v>
      </c>
      <c r="D3" s="8"/>
    </row>
    <row r="4" spans="3:16" ht="15">
      <c r="C4" s="6"/>
      <c r="D4" s="6" t="s">
        <v>17</v>
      </c>
      <c r="E4" s="6" t="s">
        <v>18</v>
      </c>
    </row>
    <row r="5" spans="3:16" ht="15">
      <c r="C5" s="9">
        <v>0.34636574074074072</v>
      </c>
    </row>
    <row r="6" spans="3:16" ht="15"/>
    <row r="7" spans="3:16" ht="15">
      <c r="C7" s="10" t="s">
        <v>19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3:16" ht="15">
      <c r="C8" s="8" t="s">
        <v>20</v>
      </c>
    </row>
    <row r="9" spans="3:16" ht="15"/>
    <row r="10" spans="3:16" ht="15">
      <c r="C10" s="6"/>
      <c r="D10" s="6" t="s">
        <v>21</v>
      </c>
      <c r="E10" s="6" t="s">
        <v>118</v>
      </c>
    </row>
    <row r="11" spans="3:16" ht="15"/>
    <row r="12" spans="3:16" ht="15">
      <c r="C12" s="6"/>
      <c r="D12" s="6" t="s">
        <v>23</v>
      </c>
      <c r="E12" s="6" t="s">
        <v>24</v>
      </c>
      <c r="F12" s="5" t="s">
        <v>25</v>
      </c>
      <c r="G12" s="5" t="s">
        <v>25</v>
      </c>
    </row>
    <row r="13" spans="3:16" ht="15"/>
    <row r="14" spans="3:16" ht="15">
      <c r="C14" s="6" t="s">
        <v>26</v>
      </c>
      <c r="D14" s="6" t="s">
        <v>27</v>
      </c>
      <c r="E14" s="6" t="s">
        <v>28</v>
      </c>
      <c r="F14" s="5" t="s">
        <v>29</v>
      </c>
      <c r="G14" s="5" t="s">
        <v>24</v>
      </c>
    </row>
    <row r="15" spans="3:16" ht="15"/>
    <row r="16" spans="3:16" ht="15"/>
    <row r="17" spans="3:7" ht="15"/>
    <row r="18" spans="3:7" ht="15" customHeight="1">
      <c r="C18" s="12" t="s">
        <v>30</v>
      </c>
      <c r="D18" s="12">
        <v>256650</v>
      </c>
      <c r="E18" s="12">
        <v>383680</v>
      </c>
      <c r="F18" s="5">
        <v>1401820</v>
      </c>
      <c r="G18" s="5">
        <v>1831650</v>
      </c>
    </row>
    <row r="19" spans="3:7" ht="15"/>
    <row r="20" spans="3:7" ht="15" customHeight="1">
      <c r="C20" s="12" t="s">
        <v>31</v>
      </c>
      <c r="D20" s="12">
        <v>1249985.31</v>
      </c>
      <c r="E20" s="12">
        <v>1478801.52</v>
      </c>
      <c r="F20" s="5">
        <v>6477535.96</v>
      </c>
      <c r="G20" s="5">
        <v>7440204.7699999996</v>
      </c>
    </row>
    <row r="21" spans="3:7" ht="15"/>
    <row r="22" spans="3:7" ht="15" customHeight="1">
      <c r="C22" s="12" t="s">
        <v>32</v>
      </c>
      <c r="D22" s="12">
        <v>2264456.41</v>
      </c>
      <c r="E22" s="12">
        <v>2027620.48</v>
      </c>
      <c r="F22" s="5">
        <v>11745624.539999999</v>
      </c>
      <c r="G22" s="5">
        <v>10299313.029999999</v>
      </c>
    </row>
    <row r="23" spans="3:7" ht="15"/>
    <row r="24" spans="3:7" ht="15" customHeight="1">
      <c r="C24" s="12" t="s">
        <v>33</v>
      </c>
      <c r="D24" s="12">
        <v>86450.96</v>
      </c>
      <c r="E24" s="12">
        <v>106628.9</v>
      </c>
      <c r="F24" s="5">
        <v>459045.57</v>
      </c>
      <c r="G24" s="5">
        <v>569971.1</v>
      </c>
    </row>
    <row r="25" spans="3:7" ht="15"/>
    <row r="26" spans="3:7" ht="15" customHeight="1">
      <c r="C26" s="12" t="s">
        <v>34</v>
      </c>
      <c r="D26" s="12">
        <v>71040.3</v>
      </c>
      <c r="E26" s="12">
        <v>64711.7</v>
      </c>
      <c r="F26" s="5">
        <v>420864.8</v>
      </c>
      <c r="G26" s="5">
        <v>314572.82</v>
      </c>
    </row>
    <row r="27" spans="3:7" ht="15"/>
    <row r="28" spans="3:7" ht="15" customHeight="1">
      <c r="C28" s="12" t="s">
        <v>35</v>
      </c>
      <c r="D28" s="12">
        <v>265870.08000000002</v>
      </c>
      <c r="E28" s="12">
        <v>196235</v>
      </c>
      <c r="F28" s="5">
        <v>996162.08</v>
      </c>
      <c r="G28" s="5">
        <v>1001624</v>
      </c>
    </row>
    <row r="29" spans="3:7" ht="15"/>
    <row r="30" spans="3:7" ht="15" customHeight="1">
      <c r="C30" s="12" t="s">
        <v>36</v>
      </c>
      <c r="D30" s="12">
        <v>237104.2</v>
      </c>
      <c r="E30" s="12">
        <v>247771.5</v>
      </c>
      <c r="F30" s="5">
        <v>917629.7</v>
      </c>
      <c r="G30" s="5">
        <v>1104821.5</v>
      </c>
    </row>
    <row r="31" spans="3:7" ht="15"/>
    <row r="32" spans="3:7" ht="15" customHeight="1">
      <c r="C32" s="12" t="s">
        <v>37</v>
      </c>
      <c r="D32" s="12">
        <v>83960</v>
      </c>
      <c r="E32" s="12">
        <v>0</v>
      </c>
      <c r="F32" s="5">
        <v>378571</v>
      </c>
      <c r="G32" s="5">
        <v>0</v>
      </c>
    </row>
    <row r="33" spans="3:7" ht="15"/>
    <row r="34" spans="3:7" ht="15" customHeight="1">
      <c r="C34" s="12"/>
      <c r="D34" s="12" t="s">
        <v>38</v>
      </c>
      <c r="E34" s="12" t="s">
        <v>38</v>
      </c>
      <c r="F34" s="5" t="s">
        <v>39</v>
      </c>
      <c r="G34" s="5" t="s">
        <v>39</v>
      </c>
    </row>
    <row r="35" spans="3:7" ht="15"/>
    <row r="36" spans="3:7" ht="15" customHeight="1">
      <c r="C36" s="12" t="s">
        <v>40</v>
      </c>
      <c r="D36" s="12">
        <v>4515517.26</v>
      </c>
      <c r="E36" s="12">
        <v>4505449.0999999996</v>
      </c>
      <c r="F36" s="5">
        <v>22797253.649999999</v>
      </c>
      <c r="G36" s="5">
        <v>22562157.219999999</v>
      </c>
    </row>
    <row r="37" spans="3:7" ht="15"/>
    <row r="38" spans="3:7" ht="15"/>
    <row r="39" spans="3:7" ht="15" customHeight="1">
      <c r="C39" s="12" t="s">
        <v>41</v>
      </c>
      <c r="D39" s="12">
        <v>2624187.04</v>
      </c>
      <c r="E39" s="12">
        <v>2536795.38</v>
      </c>
      <c r="F39" s="5">
        <v>12803466.619999999</v>
      </c>
      <c r="G39" s="5">
        <v>11708007.16</v>
      </c>
    </row>
    <row r="40" spans="3:7" ht="15"/>
    <row r="41" spans="3:7" ht="15" customHeight="1">
      <c r="C41" s="12"/>
      <c r="D41" s="12" t="s">
        <v>38</v>
      </c>
      <c r="E41" s="12" t="s">
        <v>38</v>
      </c>
      <c r="F41" s="5" t="s">
        <v>39</v>
      </c>
      <c r="G41" s="5" t="s">
        <v>39</v>
      </c>
    </row>
    <row r="42" spans="3:7" ht="15"/>
    <row r="43" spans="3:7" ht="15" customHeight="1">
      <c r="C43" s="12" t="s">
        <v>42</v>
      </c>
      <c r="D43" s="12">
        <v>1891330.22</v>
      </c>
      <c r="E43" s="12">
        <v>1968653.72</v>
      </c>
      <c r="F43" s="5">
        <v>9993787.0299999993</v>
      </c>
      <c r="G43" s="5">
        <v>10854150.060000001</v>
      </c>
    </row>
    <row r="44" spans="3:7" ht="15"/>
    <row r="45" spans="3:7" ht="15"/>
    <row r="46" spans="3:7" ht="15" customHeight="1">
      <c r="C46" s="12" t="s">
        <v>43</v>
      </c>
      <c r="D46" s="12">
        <v>355932.91</v>
      </c>
      <c r="E46" s="12">
        <v>254663.8</v>
      </c>
      <c r="F46" s="5">
        <v>1147441.6499999999</v>
      </c>
      <c r="G46" s="5">
        <v>410066.01</v>
      </c>
    </row>
    <row r="47" spans="3:7" ht="15"/>
    <row r="48" spans="3:7" ht="15" customHeight="1">
      <c r="C48" s="12"/>
      <c r="D48" s="12" t="s">
        <v>38</v>
      </c>
      <c r="E48" s="12" t="s">
        <v>38</v>
      </c>
      <c r="F48" s="5" t="s">
        <v>39</v>
      </c>
      <c r="G48" s="5" t="s">
        <v>39</v>
      </c>
    </row>
    <row r="49" spans="1:7" ht="15"/>
    <row r="50" spans="1:7" ht="15" customHeight="1">
      <c r="C50" s="12" t="s">
        <v>44</v>
      </c>
      <c r="D50" s="12">
        <v>2247263.13</v>
      </c>
      <c r="E50" s="12">
        <v>2223317.52</v>
      </c>
      <c r="F50" s="5">
        <v>11141228.68</v>
      </c>
      <c r="G50" s="5">
        <v>11264216.07</v>
      </c>
    </row>
    <row r="51" spans="1:7" ht="15"/>
    <row r="52" spans="1:7" ht="15"/>
    <row r="53" spans="1:7" ht="15"/>
    <row r="54" spans="1:7" ht="15"/>
    <row r="55" spans="1:7" ht="15">
      <c r="C55" s="12" t="s">
        <v>45</v>
      </c>
      <c r="D55" s="12"/>
      <c r="E55" s="12"/>
    </row>
    <row r="56" spans="1:7" ht="15"/>
    <row r="57" spans="1:7" ht="15" customHeight="1">
      <c r="A57" s="21">
        <v>1</v>
      </c>
      <c r="C57" s="12" t="s">
        <v>46</v>
      </c>
      <c r="D57" s="12">
        <v>1058862.28</v>
      </c>
      <c r="E57" s="12">
        <v>941357.46</v>
      </c>
      <c r="F57" s="5">
        <v>5273845.3899999997</v>
      </c>
      <c r="G57" s="5">
        <v>5213210.32</v>
      </c>
    </row>
    <row r="58" spans="1:7" ht="15" hidden="1">
      <c r="A58" s="21"/>
    </row>
    <row r="59" spans="1:7" ht="15" customHeight="1">
      <c r="A59" s="21">
        <v>1</v>
      </c>
      <c r="C59" s="12" t="s">
        <v>47</v>
      </c>
      <c r="D59" s="12">
        <v>118047.14</v>
      </c>
      <c r="E59" s="12">
        <v>123092.09</v>
      </c>
      <c r="F59" s="5">
        <v>664961.42000000004</v>
      </c>
      <c r="G59" s="5">
        <v>637964.21</v>
      </c>
    </row>
    <row r="60" spans="1:7" ht="15" hidden="1">
      <c r="A60" s="21"/>
    </row>
    <row r="61" spans="1:7" ht="15" customHeight="1">
      <c r="A61" s="21">
        <v>1</v>
      </c>
      <c r="C61" s="12" t="s">
        <v>48</v>
      </c>
      <c r="D61" s="12">
        <v>106814.3</v>
      </c>
      <c r="E61" s="12">
        <v>105630.45</v>
      </c>
      <c r="F61" s="5">
        <v>507072.84</v>
      </c>
      <c r="G61" s="5">
        <v>541378.5</v>
      </c>
    </row>
    <row r="62" spans="1:7" ht="15" hidden="1">
      <c r="A62" s="21"/>
    </row>
    <row r="63" spans="1:7" ht="15" customHeight="1">
      <c r="A63" s="21">
        <v>1</v>
      </c>
      <c r="C63" s="12" t="s">
        <v>49</v>
      </c>
      <c r="D63" s="12">
        <v>30745.42</v>
      </c>
      <c r="E63" s="12">
        <v>0</v>
      </c>
      <c r="F63" s="5">
        <v>222313.01</v>
      </c>
      <c r="G63" s="5">
        <v>0</v>
      </c>
    </row>
    <row r="64" spans="1:7" ht="15" hidden="1">
      <c r="A64" s="21"/>
    </row>
    <row r="65" spans="1:7" ht="15" customHeight="1">
      <c r="A65" s="21">
        <v>1</v>
      </c>
      <c r="C65" s="12" t="s">
        <v>50</v>
      </c>
      <c r="D65" s="12">
        <v>0</v>
      </c>
      <c r="E65" s="12">
        <v>0</v>
      </c>
      <c r="F65" s="5">
        <v>0</v>
      </c>
      <c r="G65" s="5">
        <v>0</v>
      </c>
    </row>
    <row r="66" spans="1:7" ht="15" hidden="1">
      <c r="A66" s="21"/>
    </row>
    <row r="67" spans="1:7" ht="15" customHeight="1">
      <c r="A67" s="21">
        <v>1</v>
      </c>
      <c r="C67" s="12" t="s">
        <v>51</v>
      </c>
      <c r="D67" s="12">
        <v>94215.33</v>
      </c>
      <c r="E67" s="12">
        <v>85003.64</v>
      </c>
      <c r="F67" s="5">
        <v>429884.68</v>
      </c>
      <c r="G67" s="5">
        <v>415397.95</v>
      </c>
    </row>
    <row r="68" spans="1:7" ht="15" hidden="1">
      <c r="A68" s="21"/>
    </row>
    <row r="69" spans="1:7" ht="15" customHeight="1">
      <c r="A69" s="21">
        <v>1</v>
      </c>
      <c r="C69" s="12" t="s">
        <v>52</v>
      </c>
      <c r="D69" s="12">
        <v>83840.789999999994</v>
      </c>
      <c r="E69" s="12">
        <v>80376.570000000007</v>
      </c>
      <c r="F69" s="5">
        <v>585796.48</v>
      </c>
      <c r="G69" s="5">
        <v>318568.95</v>
      </c>
    </row>
    <row r="70" spans="1:7" ht="15" hidden="1">
      <c r="A70" s="21"/>
    </row>
    <row r="71" spans="1:7" ht="15" customHeight="1">
      <c r="A71" s="21">
        <v>3</v>
      </c>
      <c r="C71" s="12" t="s">
        <v>53</v>
      </c>
      <c r="D71" s="12">
        <v>8829.15</v>
      </c>
      <c r="E71" s="12">
        <v>10650</v>
      </c>
      <c r="F71" s="5">
        <v>58508.99</v>
      </c>
      <c r="G71" s="5">
        <v>68067.62</v>
      </c>
    </row>
    <row r="72" spans="1:7" ht="15" hidden="1">
      <c r="A72" s="21"/>
    </row>
    <row r="73" spans="1:7" ht="15" customHeight="1">
      <c r="A73" s="21">
        <v>3</v>
      </c>
      <c r="C73" s="12" t="s">
        <v>54</v>
      </c>
      <c r="D73" s="12">
        <v>8366</v>
      </c>
      <c r="E73" s="12">
        <v>14055</v>
      </c>
      <c r="F73" s="5">
        <v>64677</v>
      </c>
      <c r="G73" s="5">
        <v>63793</v>
      </c>
    </row>
    <row r="74" spans="1:7" ht="15" hidden="1">
      <c r="A74" s="21"/>
    </row>
    <row r="75" spans="1:7" ht="15" customHeight="1">
      <c r="A75" s="21">
        <v>3</v>
      </c>
      <c r="C75" s="12" t="s">
        <v>55</v>
      </c>
      <c r="D75" s="12">
        <v>9592</v>
      </c>
      <c r="E75" s="12">
        <v>3120</v>
      </c>
      <c r="F75" s="5">
        <v>18902</v>
      </c>
      <c r="G75" s="5">
        <v>15600</v>
      </c>
    </row>
    <row r="76" spans="1:7" ht="15" hidden="1">
      <c r="A76" s="21"/>
    </row>
    <row r="77" spans="1:7" ht="15" customHeight="1">
      <c r="A77" s="21">
        <v>3</v>
      </c>
      <c r="C77" s="12" t="s">
        <v>56</v>
      </c>
      <c r="D77" s="12">
        <v>11350</v>
      </c>
      <c r="E77" s="12">
        <v>11250</v>
      </c>
      <c r="F77" s="5">
        <v>44250</v>
      </c>
      <c r="G77" s="5">
        <v>44500</v>
      </c>
    </row>
    <row r="78" spans="1:7" ht="15" hidden="1">
      <c r="A78" s="21"/>
    </row>
    <row r="79" spans="1:7" ht="15" customHeight="1">
      <c r="A79" s="21">
        <v>3</v>
      </c>
      <c r="C79" s="12" t="s">
        <v>57</v>
      </c>
      <c r="D79" s="12">
        <v>10406.65</v>
      </c>
      <c r="E79" s="12">
        <v>12133.85</v>
      </c>
      <c r="F79" s="5">
        <v>57635.68</v>
      </c>
      <c r="G79" s="5">
        <v>59775.97</v>
      </c>
    </row>
    <row r="80" spans="1:7" ht="15" hidden="1">
      <c r="A80" s="21"/>
    </row>
    <row r="81" spans="1:7" ht="15" customHeight="1">
      <c r="A81" s="21">
        <v>3</v>
      </c>
      <c r="C81" s="12" t="s">
        <v>58</v>
      </c>
      <c r="D81" s="12">
        <v>0</v>
      </c>
      <c r="E81" s="12">
        <v>3500</v>
      </c>
      <c r="F81" s="5">
        <v>54156.73</v>
      </c>
      <c r="G81" s="5">
        <v>66545.08</v>
      </c>
    </row>
    <row r="82" spans="1:7" ht="15" hidden="1">
      <c r="A82" s="21"/>
    </row>
    <row r="83" spans="1:7" ht="15" customHeight="1">
      <c r="A83" s="21">
        <v>4</v>
      </c>
      <c r="C83" s="12" t="s">
        <v>59</v>
      </c>
      <c r="D83" s="12">
        <v>8137.56</v>
      </c>
      <c r="E83" s="12">
        <v>31152.29</v>
      </c>
      <c r="F83" s="5">
        <v>19795.439999999999</v>
      </c>
      <c r="G83" s="5">
        <v>37986.14</v>
      </c>
    </row>
    <row r="84" spans="1:7" ht="15" hidden="1">
      <c r="A84" s="21"/>
    </row>
    <row r="85" spans="1:7" ht="15" customHeight="1">
      <c r="A85" s="21">
        <v>4</v>
      </c>
      <c r="C85" s="12" t="s">
        <v>60</v>
      </c>
      <c r="D85" s="12">
        <v>15832.48</v>
      </c>
      <c r="E85" s="12">
        <v>10566.38</v>
      </c>
      <c r="F85" s="5">
        <v>52821.71</v>
      </c>
      <c r="G85" s="5">
        <v>57089.82</v>
      </c>
    </row>
    <row r="86" spans="1:7" ht="15" hidden="1">
      <c r="A86" s="21"/>
    </row>
    <row r="87" spans="1:7" ht="15" customHeight="1">
      <c r="A87" s="21">
        <v>3</v>
      </c>
      <c r="C87" s="12" t="s">
        <v>61</v>
      </c>
      <c r="D87" s="12">
        <v>41594.269999999997</v>
      </c>
      <c r="E87" s="12">
        <v>15557.98</v>
      </c>
      <c r="F87" s="5">
        <v>184450.78</v>
      </c>
      <c r="G87" s="5">
        <v>83719.08</v>
      </c>
    </row>
    <row r="88" spans="1:7" ht="15" hidden="1">
      <c r="A88" s="21"/>
    </row>
    <row r="89" spans="1:7" ht="15" customHeight="1">
      <c r="A89" s="21">
        <v>2</v>
      </c>
      <c r="C89" s="12" t="s">
        <v>62</v>
      </c>
      <c r="D89" s="12">
        <v>38293.279999999999</v>
      </c>
      <c r="E89" s="12">
        <v>59225.1</v>
      </c>
      <c r="F89" s="5">
        <v>247747.16</v>
      </c>
      <c r="G89" s="5">
        <v>236266.34</v>
      </c>
    </row>
    <row r="90" spans="1:7" ht="15" hidden="1">
      <c r="A90" s="21"/>
    </row>
    <row r="91" spans="1:7" ht="15" customHeight="1">
      <c r="A91" s="21">
        <v>2</v>
      </c>
      <c r="C91" s="12" t="s">
        <v>63</v>
      </c>
      <c r="D91" s="12">
        <v>3712.65</v>
      </c>
      <c r="E91" s="12">
        <v>3272.95</v>
      </c>
      <c r="F91" s="5">
        <v>27255.3</v>
      </c>
      <c r="G91" s="5">
        <v>20372.849999999999</v>
      </c>
    </row>
    <row r="92" spans="1:7" ht="15" hidden="1">
      <c r="A92" s="21"/>
    </row>
    <row r="93" spans="1:7" ht="15" customHeight="1">
      <c r="A93" s="21">
        <v>2</v>
      </c>
      <c r="C93" s="12" t="s">
        <v>64</v>
      </c>
      <c r="D93" s="12">
        <v>180.08</v>
      </c>
      <c r="E93" s="12">
        <v>126</v>
      </c>
      <c r="F93" s="5">
        <v>1072.07</v>
      </c>
      <c r="G93" s="5">
        <v>1399.08</v>
      </c>
    </row>
    <row r="94" spans="1:7" ht="15" hidden="1">
      <c r="A94" s="21"/>
    </row>
    <row r="95" spans="1:7" ht="15" customHeight="1">
      <c r="A95" s="21">
        <v>2</v>
      </c>
      <c r="C95" s="12" t="s">
        <v>65</v>
      </c>
      <c r="D95" s="12">
        <v>1947.61</v>
      </c>
      <c r="E95" s="12">
        <v>2691.71</v>
      </c>
      <c r="F95" s="5">
        <v>5800.28</v>
      </c>
      <c r="G95" s="5">
        <v>18826.84</v>
      </c>
    </row>
    <row r="96" spans="1:7" ht="15" hidden="1">
      <c r="A96" s="21"/>
    </row>
    <row r="97" spans="1:7" ht="15" customHeight="1">
      <c r="A97" s="21">
        <v>2</v>
      </c>
      <c r="C97" s="12" t="s">
        <v>66</v>
      </c>
      <c r="D97" s="12">
        <v>0.8</v>
      </c>
      <c r="E97" s="12">
        <v>0</v>
      </c>
      <c r="F97" s="5">
        <v>584.32000000000005</v>
      </c>
      <c r="G97" s="5">
        <v>0</v>
      </c>
    </row>
    <row r="98" spans="1:7" ht="15" hidden="1">
      <c r="A98" s="21"/>
    </row>
    <row r="99" spans="1:7" ht="15" customHeight="1">
      <c r="A99" s="21">
        <v>2</v>
      </c>
      <c r="C99" s="12" t="s">
        <v>67</v>
      </c>
      <c r="D99" s="12">
        <v>74453.960000000006</v>
      </c>
      <c r="E99" s="12">
        <v>75916.039999999994</v>
      </c>
      <c r="F99" s="5">
        <v>510505.74</v>
      </c>
      <c r="G99" s="5">
        <v>406115.81</v>
      </c>
    </row>
    <row r="100" spans="1:7" ht="15" hidden="1">
      <c r="A100" s="21"/>
    </row>
    <row r="101" spans="1:7" ht="15" customHeight="1">
      <c r="A101" s="21">
        <v>2</v>
      </c>
      <c r="C101" s="12" t="s">
        <v>68</v>
      </c>
      <c r="D101" s="12">
        <v>57.16</v>
      </c>
      <c r="E101" s="12">
        <v>1717.5</v>
      </c>
      <c r="F101" s="5">
        <v>1188.1600000000001</v>
      </c>
      <c r="G101" s="5">
        <v>8587.5</v>
      </c>
    </row>
    <row r="102" spans="1:7" ht="15" hidden="1">
      <c r="A102" s="21"/>
    </row>
    <row r="103" spans="1:7" ht="15" customHeight="1">
      <c r="A103" s="21">
        <v>2</v>
      </c>
      <c r="C103" s="12" t="s">
        <v>69</v>
      </c>
      <c r="D103" s="12">
        <v>2515.48</v>
      </c>
      <c r="E103" s="12">
        <v>7962.5</v>
      </c>
      <c r="F103" s="5">
        <v>28014.33</v>
      </c>
      <c r="G103" s="5">
        <v>39812.5</v>
      </c>
    </row>
    <row r="104" spans="1:7" ht="15" hidden="1">
      <c r="A104" s="21"/>
    </row>
    <row r="105" spans="1:7" ht="15" customHeight="1">
      <c r="A105" s="21">
        <v>2</v>
      </c>
      <c r="C105" s="12" t="s">
        <v>70</v>
      </c>
      <c r="D105" s="12">
        <v>6232.51</v>
      </c>
      <c r="E105" s="12">
        <v>9650</v>
      </c>
      <c r="F105" s="5">
        <v>31589.119999999999</v>
      </c>
      <c r="G105" s="5">
        <v>48250</v>
      </c>
    </row>
    <row r="106" spans="1:7" ht="15" hidden="1">
      <c r="A106" s="21"/>
    </row>
    <row r="107" spans="1:7" ht="15" customHeight="1">
      <c r="A107" s="21">
        <v>2</v>
      </c>
      <c r="C107" s="12" t="s">
        <v>71</v>
      </c>
      <c r="D107" s="12">
        <v>0</v>
      </c>
      <c r="E107" s="12">
        <v>0</v>
      </c>
      <c r="F107" s="5">
        <v>176.36</v>
      </c>
      <c r="G107" s="5">
        <v>0</v>
      </c>
    </row>
    <row r="108" spans="1:7" ht="15" hidden="1">
      <c r="A108" s="21"/>
    </row>
    <row r="109" spans="1:7" ht="15" customHeight="1">
      <c r="A109" s="21">
        <v>2</v>
      </c>
      <c r="C109" s="12" t="s">
        <v>72</v>
      </c>
      <c r="D109" s="12">
        <v>0</v>
      </c>
      <c r="E109" s="12">
        <v>0</v>
      </c>
      <c r="F109" s="5">
        <v>0</v>
      </c>
      <c r="G109" s="5">
        <v>0</v>
      </c>
    </row>
    <row r="110" spans="1:7" ht="15" hidden="1">
      <c r="A110" s="21"/>
    </row>
    <row r="111" spans="1:7" ht="15" customHeight="1">
      <c r="A111" s="21">
        <v>2</v>
      </c>
      <c r="C111" s="12" t="s">
        <v>73</v>
      </c>
      <c r="D111" s="12">
        <v>36.96</v>
      </c>
      <c r="E111" s="12">
        <v>0</v>
      </c>
      <c r="F111" s="5">
        <v>1067.01</v>
      </c>
      <c r="G111" s="5">
        <v>0</v>
      </c>
    </row>
    <row r="112" spans="1:7" ht="15" hidden="1">
      <c r="A112" s="21"/>
    </row>
    <row r="113" spans="1:7" ht="15" customHeight="1">
      <c r="A113" s="21">
        <v>2</v>
      </c>
      <c r="C113" s="12" t="s">
        <v>74</v>
      </c>
      <c r="D113" s="12">
        <v>67719.27</v>
      </c>
      <c r="E113" s="12">
        <v>60682.2</v>
      </c>
      <c r="F113" s="5">
        <v>403571.45</v>
      </c>
      <c r="G113" s="5">
        <v>389469.94</v>
      </c>
    </row>
    <row r="114" spans="1:7" ht="15" hidden="1">
      <c r="A114" s="21"/>
    </row>
    <row r="115" spans="1:7" ht="15" customHeight="1">
      <c r="A115" s="21">
        <v>2</v>
      </c>
      <c r="C115" s="12" t="s">
        <v>75</v>
      </c>
      <c r="D115" s="12">
        <v>8327.93</v>
      </c>
      <c r="E115" s="12">
        <v>6367.05</v>
      </c>
      <c r="F115" s="5">
        <v>38126.04</v>
      </c>
      <c r="G115" s="5">
        <v>35770.589999999997</v>
      </c>
    </row>
    <row r="116" spans="1:7" ht="15" customHeight="1">
      <c r="A116" s="21">
        <v>4</v>
      </c>
      <c r="C116" s="12" t="s">
        <v>76</v>
      </c>
      <c r="D116" s="12">
        <v>1883</v>
      </c>
      <c r="E116" s="12">
        <v>0</v>
      </c>
      <c r="F116" s="5">
        <v>3883</v>
      </c>
      <c r="G116" s="5">
        <v>0</v>
      </c>
    </row>
    <row r="117" spans="1:7" ht="15" hidden="1">
      <c r="A117" s="21"/>
    </row>
    <row r="118" spans="1:7" ht="15" customHeight="1">
      <c r="A118" s="21">
        <v>4</v>
      </c>
      <c r="C118" s="12" t="s">
        <v>77</v>
      </c>
      <c r="D118" s="12">
        <v>36899.78</v>
      </c>
      <c r="E118" s="12">
        <v>95088.85</v>
      </c>
      <c r="F118" s="5">
        <v>253093.89</v>
      </c>
      <c r="G118" s="5">
        <v>297512.39</v>
      </c>
    </row>
    <row r="119" spans="1:7" ht="15" hidden="1">
      <c r="A119" s="21"/>
    </row>
    <row r="120" spans="1:7" ht="15" customHeight="1">
      <c r="A120" s="21">
        <v>4</v>
      </c>
      <c r="C120" s="12" t="s">
        <v>78</v>
      </c>
      <c r="D120" s="12">
        <v>3075.6</v>
      </c>
      <c r="E120" s="12">
        <v>1765.64</v>
      </c>
      <c r="F120" s="5">
        <v>11480.3</v>
      </c>
      <c r="G120" s="5">
        <v>5112.5200000000004</v>
      </c>
    </row>
    <row r="121" spans="1:7" ht="15" hidden="1">
      <c r="A121" s="21"/>
    </row>
    <row r="122" spans="1:7" ht="15" customHeight="1">
      <c r="A122" s="21">
        <v>4</v>
      </c>
      <c r="C122" s="12" t="s">
        <v>79</v>
      </c>
      <c r="D122" s="12">
        <v>49298.22</v>
      </c>
      <c r="E122" s="12">
        <v>54780.78</v>
      </c>
      <c r="F122" s="5">
        <v>281246.45</v>
      </c>
      <c r="G122" s="5">
        <v>261389.67</v>
      </c>
    </row>
    <row r="123" spans="1:7" ht="15" hidden="1">
      <c r="A123" s="21"/>
    </row>
    <row r="124" spans="1:7" ht="15" customHeight="1">
      <c r="A124" s="21">
        <v>6</v>
      </c>
      <c r="C124" s="12" t="s">
        <v>80</v>
      </c>
      <c r="D124" s="12">
        <v>4521.97</v>
      </c>
      <c r="E124" s="12">
        <v>4005.46</v>
      </c>
      <c r="F124" s="5">
        <v>25000.89</v>
      </c>
      <c r="G124" s="5">
        <v>23358.54</v>
      </c>
    </row>
    <row r="125" spans="1:7" ht="15" hidden="1">
      <c r="A125" s="21"/>
    </row>
    <row r="126" spans="1:7" ht="15" customHeight="1">
      <c r="A126" s="21">
        <v>4</v>
      </c>
      <c r="C126" s="12" t="s">
        <v>81</v>
      </c>
      <c r="D126" s="12">
        <v>22414.32</v>
      </c>
      <c r="E126" s="12">
        <v>33511.199999999997</v>
      </c>
      <c r="F126" s="5">
        <v>153755.73000000001</v>
      </c>
      <c r="G126" s="5">
        <v>179503.39</v>
      </c>
    </row>
    <row r="127" spans="1:7" ht="15" hidden="1">
      <c r="A127" s="21"/>
    </row>
    <row r="128" spans="1:7" ht="15" customHeight="1">
      <c r="A128" s="21">
        <v>4</v>
      </c>
      <c r="C128" s="12" t="s">
        <v>82</v>
      </c>
      <c r="D128" s="12">
        <v>6167.57</v>
      </c>
      <c r="E128" s="12">
        <v>7101.44</v>
      </c>
      <c r="F128" s="5">
        <v>28180.04</v>
      </c>
      <c r="G128" s="5">
        <v>34427.980000000003</v>
      </c>
    </row>
    <row r="129" spans="1:7" ht="15" hidden="1">
      <c r="A129" s="21"/>
    </row>
    <row r="130" spans="1:7" ht="15" customHeight="1">
      <c r="A130" s="21">
        <v>4</v>
      </c>
      <c r="C130" s="12" t="s">
        <v>83</v>
      </c>
      <c r="D130" s="12">
        <v>4579.79</v>
      </c>
      <c r="E130" s="12">
        <v>1384.03</v>
      </c>
      <c r="F130" s="5">
        <v>20551.41</v>
      </c>
      <c r="G130" s="5">
        <v>21343.52</v>
      </c>
    </row>
    <row r="131" spans="1:7" ht="15" hidden="1">
      <c r="A131" s="21"/>
    </row>
    <row r="132" spans="1:7" ht="15" customHeight="1">
      <c r="A132" s="21">
        <v>4</v>
      </c>
      <c r="C132" s="12" t="s">
        <v>84</v>
      </c>
      <c r="D132" s="12">
        <v>0</v>
      </c>
      <c r="E132" s="12">
        <v>1392.08</v>
      </c>
      <c r="F132" s="5">
        <v>5786.89</v>
      </c>
      <c r="G132" s="5">
        <v>6960.4</v>
      </c>
    </row>
    <row r="133" spans="1:7" ht="15" hidden="1">
      <c r="A133" s="21"/>
    </row>
    <row r="134" spans="1:7" ht="15" customHeight="1">
      <c r="A134" s="21">
        <v>4</v>
      </c>
      <c r="C134" s="12" t="s">
        <v>85</v>
      </c>
      <c r="D134" s="12">
        <v>2508.21</v>
      </c>
      <c r="E134" s="12">
        <v>4666.78</v>
      </c>
      <c r="F134" s="5">
        <v>16730.189999999999</v>
      </c>
      <c r="G134" s="5">
        <v>18594.84</v>
      </c>
    </row>
    <row r="135" spans="1:7" ht="15" hidden="1">
      <c r="A135" s="21"/>
    </row>
    <row r="136" spans="1:7" ht="15" customHeight="1">
      <c r="A136" s="21">
        <v>7</v>
      </c>
      <c r="C136" s="12" t="s">
        <v>86</v>
      </c>
      <c r="D136" s="12">
        <v>92400</v>
      </c>
      <c r="E136" s="12">
        <v>90400</v>
      </c>
      <c r="F136" s="5">
        <v>465000</v>
      </c>
      <c r="G136" s="5">
        <v>452000</v>
      </c>
    </row>
    <row r="137" spans="1:7" ht="15" hidden="1">
      <c r="A137" s="21"/>
    </row>
    <row r="138" spans="1:7" ht="15" customHeight="1">
      <c r="A138" s="21">
        <v>5</v>
      </c>
      <c r="C138" s="12" t="s">
        <v>87</v>
      </c>
      <c r="D138" s="12">
        <v>501.25</v>
      </c>
      <c r="E138" s="12">
        <v>492.92</v>
      </c>
      <c r="F138" s="5">
        <v>2506.25</v>
      </c>
      <c r="G138" s="5">
        <v>2464.6</v>
      </c>
    </row>
    <row r="139" spans="1:7" ht="15" hidden="1">
      <c r="A139" s="21"/>
    </row>
    <row r="140" spans="1:7" ht="15" customHeight="1">
      <c r="A140" s="21">
        <v>5</v>
      </c>
      <c r="C140" s="12" t="s">
        <v>88</v>
      </c>
      <c r="D140" s="12">
        <v>4828.84</v>
      </c>
      <c r="E140" s="12">
        <v>5903.17</v>
      </c>
      <c r="F140" s="5">
        <v>24144.2</v>
      </c>
      <c r="G140" s="5">
        <v>24551.85</v>
      </c>
    </row>
    <row r="141" spans="1:7" ht="15" hidden="1">
      <c r="A141" s="21"/>
    </row>
    <row r="142" spans="1:7" ht="15" customHeight="1">
      <c r="A142" s="21">
        <v>5</v>
      </c>
      <c r="C142" s="12" t="s">
        <v>89</v>
      </c>
      <c r="D142" s="12">
        <v>1805.25</v>
      </c>
      <c r="E142" s="12">
        <v>874.42</v>
      </c>
      <c r="F142" s="5">
        <v>5526.25</v>
      </c>
      <c r="G142" s="5">
        <v>4722.1000000000004</v>
      </c>
    </row>
    <row r="143" spans="1:7" ht="15" hidden="1">
      <c r="A143" s="21"/>
    </row>
    <row r="144" spans="1:7" ht="15" customHeight="1">
      <c r="A144" s="21">
        <v>5</v>
      </c>
      <c r="C144" s="12" t="s">
        <v>90</v>
      </c>
      <c r="D144" s="12">
        <v>20777.84</v>
      </c>
      <c r="E144" s="12">
        <v>22269.84</v>
      </c>
      <c r="F144" s="5">
        <v>118229.2</v>
      </c>
      <c r="G144" s="5">
        <v>111349.2</v>
      </c>
    </row>
    <row r="145" spans="1:7" ht="15" hidden="1">
      <c r="A145" s="21"/>
    </row>
    <row r="146" spans="1:7" ht="15" customHeight="1">
      <c r="A146" s="21">
        <v>5</v>
      </c>
      <c r="C146" s="12" t="s">
        <v>91</v>
      </c>
      <c r="D146" s="12">
        <v>8544</v>
      </c>
      <c r="E146" s="12">
        <v>12222</v>
      </c>
      <c r="F146" s="5">
        <v>36986</v>
      </c>
      <c r="G146" s="5">
        <v>44662</v>
      </c>
    </row>
    <row r="147" spans="1:7" ht="15" hidden="1">
      <c r="A147" s="21"/>
    </row>
    <row r="148" spans="1:7" ht="15" customHeight="1">
      <c r="A148" s="21">
        <v>4</v>
      </c>
      <c r="C148" s="12" t="s">
        <v>92</v>
      </c>
      <c r="D148" s="12">
        <v>7880.58</v>
      </c>
      <c r="E148" s="12">
        <v>26696.13</v>
      </c>
      <c r="F148" s="5">
        <v>36710.9</v>
      </c>
      <c r="G148" s="5">
        <v>124495.93</v>
      </c>
    </row>
    <row r="149" spans="1:7" ht="15" hidden="1">
      <c r="A149" s="21"/>
    </row>
    <row r="150" spans="1:7" ht="15" customHeight="1">
      <c r="A150" s="21">
        <v>4</v>
      </c>
      <c r="C150" s="12" t="s">
        <v>93</v>
      </c>
      <c r="D150" s="12">
        <v>900</v>
      </c>
      <c r="E150" s="12">
        <v>1050</v>
      </c>
      <c r="F150" s="5">
        <v>5813.56</v>
      </c>
      <c r="G150" s="5">
        <v>6941.28</v>
      </c>
    </row>
    <row r="151" spans="1:7" ht="15" hidden="1">
      <c r="A151" s="21"/>
    </row>
    <row r="152" spans="1:7" ht="15" customHeight="1">
      <c r="A152" s="21">
        <v>4</v>
      </c>
      <c r="C152" s="12" t="s">
        <v>94</v>
      </c>
      <c r="D152" s="12">
        <v>0</v>
      </c>
      <c r="E152" s="12">
        <v>0</v>
      </c>
      <c r="F152" s="5">
        <v>0</v>
      </c>
      <c r="G152" s="5">
        <v>6030</v>
      </c>
    </row>
    <row r="153" spans="1:7" ht="15" hidden="1">
      <c r="A153" s="21"/>
    </row>
    <row r="154" spans="1:7" ht="15" customHeight="1">
      <c r="A154" s="21">
        <v>4</v>
      </c>
      <c r="C154" s="12" t="s">
        <v>95</v>
      </c>
      <c r="D154" s="12">
        <v>385</v>
      </c>
      <c r="E154" s="12">
        <v>0</v>
      </c>
      <c r="F154" s="5">
        <v>385</v>
      </c>
      <c r="G154" s="5">
        <v>0</v>
      </c>
    </row>
    <row r="155" spans="1:7" ht="15" hidden="1">
      <c r="A155" s="21"/>
    </row>
    <row r="156" spans="1:7" ht="15" customHeight="1">
      <c r="A156" s="21">
        <v>4</v>
      </c>
      <c r="C156" s="12" t="s">
        <v>96</v>
      </c>
      <c r="D156" s="12">
        <v>1326.89</v>
      </c>
      <c r="E156" s="12">
        <v>2862.74</v>
      </c>
      <c r="F156" s="5">
        <v>8747.76</v>
      </c>
      <c r="G156" s="5">
        <v>8159.99</v>
      </c>
    </row>
    <row r="157" spans="1:7" ht="15" hidden="1"/>
    <row r="158" spans="1:7" ht="15" customHeight="1">
      <c r="C158" s="12"/>
      <c r="D158" s="12" t="s">
        <v>38</v>
      </c>
      <c r="E158" s="12" t="s">
        <v>38</v>
      </c>
      <c r="F158" s="5" t="s">
        <v>39</v>
      </c>
      <c r="G158" s="5" t="s">
        <v>39</v>
      </c>
    </row>
    <row r="159" spans="1:7" ht="15"/>
    <row r="160" spans="1:7" ht="15" customHeight="1">
      <c r="C160" s="12" t="s">
        <v>97</v>
      </c>
      <c r="D160" s="12">
        <v>2080809.17</v>
      </c>
      <c r="E160" s="12">
        <v>2041524.24</v>
      </c>
      <c r="F160" s="5">
        <v>11039351.039999999</v>
      </c>
      <c r="G160" s="5">
        <v>10462048.289999999</v>
      </c>
    </row>
    <row r="161" spans="3:7" ht="15"/>
    <row r="162" spans="3:7" ht="15"/>
    <row r="163" spans="3:7" ht="15" customHeight="1">
      <c r="C163" s="12" t="s">
        <v>98</v>
      </c>
      <c r="D163" s="12">
        <v>166453.96</v>
      </c>
      <c r="E163" s="12">
        <v>181793.28</v>
      </c>
      <c r="F163" s="5">
        <v>101877.64</v>
      </c>
      <c r="G163" s="5">
        <v>802167.78</v>
      </c>
    </row>
    <row r="164" spans="3:7" ht="15"/>
    <row r="165" spans="3:7" ht="15" customHeight="1">
      <c r="C165" s="12" t="s">
        <v>99</v>
      </c>
      <c r="D165" s="12">
        <v>1143.6199999999999</v>
      </c>
      <c r="E165" s="12">
        <v>1245.96</v>
      </c>
      <c r="F165" s="5">
        <v>6431.1</v>
      </c>
      <c r="G165" s="5">
        <v>6200.8</v>
      </c>
    </row>
    <row r="166" spans="3:7" ht="15"/>
    <row r="167" spans="3:7" ht="15" customHeight="1">
      <c r="C167" s="12" t="s">
        <v>100</v>
      </c>
      <c r="D167" s="12">
        <v>168098.49</v>
      </c>
      <c r="E167" s="12">
        <v>963.14</v>
      </c>
      <c r="F167" s="5">
        <v>596900.31000000006</v>
      </c>
      <c r="G167" s="5">
        <v>388195.24</v>
      </c>
    </row>
    <row r="168" spans="3:7" ht="15"/>
    <row r="169" spans="3:7" ht="15" customHeight="1">
      <c r="C169" s="12"/>
      <c r="D169" s="12" t="s">
        <v>38</v>
      </c>
      <c r="E169" s="12" t="s">
        <v>38</v>
      </c>
      <c r="F169" s="5" t="s">
        <v>39</v>
      </c>
      <c r="G169" s="5" t="s">
        <v>39</v>
      </c>
    </row>
    <row r="170" spans="3:7" ht="15"/>
    <row r="171" spans="3:7" ht="15" customHeight="1">
      <c r="C171" s="12" t="s">
        <v>101</v>
      </c>
      <c r="D171" s="12">
        <v>-166954.87</v>
      </c>
      <c r="E171" s="12">
        <v>282.82</v>
      </c>
      <c r="F171" s="5">
        <v>-590469.21</v>
      </c>
      <c r="G171" s="5">
        <v>-381994.44</v>
      </c>
    </row>
    <row r="172" spans="3:7" ht="15"/>
    <row r="173" spans="3:7" ht="15"/>
    <row r="174" spans="3:7" ht="15" customHeight="1">
      <c r="C174" s="12"/>
      <c r="D174" s="12" t="s">
        <v>38</v>
      </c>
      <c r="E174" s="12" t="s">
        <v>38</v>
      </c>
      <c r="F174" s="5" t="s">
        <v>39</v>
      </c>
      <c r="G174" s="5" t="s">
        <v>39</v>
      </c>
    </row>
    <row r="175" spans="3:7" ht="15"/>
    <row r="176" spans="3:7" ht="15" customHeight="1">
      <c r="C176" s="12" t="s">
        <v>102</v>
      </c>
      <c r="D176" s="12">
        <v>-500.91</v>
      </c>
      <c r="E176" s="12">
        <v>182076.1</v>
      </c>
      <c r="F176" s="5">
        <v>-488591.57</v>
      </c>
      <c r="G176" s="5">
        <v>420173.34</v>
      </c>
    </row>
    <row r="177" spans="1:7" ht="15"/>
    <row r="178" spans="1:7" ht="15" customHeight="1">
      <c r="C178" s="12"/>
      <c r="D178" s="12" t="s">
        <v>103</v>
      </c>
      <c r="E178" s="12" t="s">
        <v>103</v>
      </c>
      <c r="F178" s="5" t="s">
        <v>104</v>
      </c>
      <c r="G178" s="5" t="s">
        <v>104</v>
      </c>
    </row>
    <row r="179" spans="1:7" ht="15"/>
    <row r="180" spans="1:7" ht="15"/>
    <row r="182" spans="1:7" ht="12.75" customHeight="1">
      <c r="A182" s="4"/>
      <c r="C182" s="14" t="s">
        <v>105</v>
      </c>
    </row>
    <row r="183" spans="1:7" ht="12.75" customHeight="1">
      <c r="A183" s="4">
        <v>1</v>
      </c>
      <c r="C183" s="14" t="s">
        <v>106</v>
      </c>
      <c r="D183" s="15">
        <f>D57+D59+D61+D63+D65+D67+D69</f>
        <v>1492525.26</v>
      </c>
    </row>
    <row r="184" spans="1:7" ht="12.75" customHeight="1">
      <c r="A184" s="4">
        <v>2</v>
      </c>
      <c r="C184" s="14" t="s">
        <v>107</v>
      </c>
      <c r="D184" s="15">
        <f>D89+D91+D93+D95+D97+D99+D101+D103+D105+D107+D109+D111+D113+D115</f>
        <v>203477.69</v>
      </c>
    </row>
    <row r="185" spans="1:7" ht="12.75" customHeight="1">
      <c r="A185" s="4">
        <v>3</v>
      </c>
      <c r="C185" s="14" t="s">
        <v>108</v>
      </c>
      <c r="D185" s="15">
        <f>D71+D73+D75+D77+D79+D81+D87</f>
        <v>90138.07</v>
      </c>
    </row>
    <row r="186" spans="1:7" ht="12.75" customHeight="1">
      <c r="A186" s="4">
        <v>4</v>
      </c>
      <c r="C186" s="14" t="s">
        <v>109</v>
      </c>
      <c r="D186" s="15">
        <f>D116+D118+D83+D85+D126+D128+D130+D132+D134+D148+D150+D152+D154+D156+D120+D122</f>
        <v>161289</v>
      </c>
    </row>
    <row r="187" spans="1:7" ht="12.75" customHeight="1">
      <c r="A187" s="4">
        <v>5</v>
      </c>
      <c r="C187" s="14" t="s">
        <v>110</v>
      </c>
      <c r="D187" s="15">
        <f>D138+D140+D144+D142+D146</f>
        <v>36457.18</v>
      </c>
    </row>
    <row r="188" spans="1:7" ht="12.75" customHeight="1">
      <c r="A188" s="4">
        <v>6</v>
      </c>
      <c r="C188" s="14" t="s">
        <v>111</v>
      </c>
      <c r="D188" s="15">
        <f>D124</f>
        <v>4521.97</v>
      </c>
    </row>
    <row r="189" spans="1:7" ht="12.75" customHeight="1">
      <c r="A189" s="4">
        <v>7</v>
      </c>
      <c r="C189" s="14" t="s">
        <v>112</v>
      </c>
      <c r="D189" s="17">
        <f>D136</f>
        <v>92400</v>
      </c>
    </row>
    <row r="190" spans="1:7" ht="12.75" customHeight="1">
      <c r="A190" s="4"/>
      <c r="D190" s="16">
        <f>SUM(D183:D189)</f>
        <v>2080809.17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NOVEMBER 2015</vt:lpstr>
      <vt:lpstr>NOVEMBER INCOME STATEMENT</vt:lpstr>
      <vt:lpstr>DECEMBER 2015</vt:lpstr>
      <vt:lpstr>DEC INCOME STATEMENT</vt:lpstr>
      <vt:lpstr>JANUARY 2016</vt:lpstr>
      <vt:lpstr>JAN. INCOME STATEMENT</vt:lpstr>
      <vt:lpstr>FEBRUARY 2016</vt:lpstr>
      <vt:lpstr>FEB. INCOME STATEMENT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skelly</dc:creator>
  <cp:lastModifiedBy>kstanley</cp:lastModifiedBy>
  <cp:lastPrinted>2016-04-20T15:36:36Z</cp:lastPrinted>
  <dcterms:created xsi:type="dcterms:W3CDTF">2016-04-20T13:22:17Z</dcterms:created>
  <dcterms:modified xsi:type="dcterms:W3CDTF">2016-04-21T14:55:34Z</dcterms:modified>
</cp:coreProperties>
</file>